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h\EUROlinkCAT\WP3 mortality\WP3 analysis protocol\"/>
    </mc:Choice>
  </mc:AlternateContent>
  <bookViews>
    <workbookView xWindow="0" yWindow="0" windowWidth="28800" windowHeight="13500" firstSheet="19" activeTab="23"/>
  </bookViews>
  <sheets>
    <sheet name="T1-Live Births" sheetId="2" r:id="rId1"/>
    <sheet name="T2-prenatal_DS" sheetId="3" r:id="rId2"/>
    <sheet name="T3-linked deaths" sheetId="4" r:id="rId3"/>
    <sheet name="T4A-Cause of death (infant)" sheetId="7" r:id="rId4"/>
    <sheet name="T4B-Cause of death (child)" sheetId="8" r:id="rId5"/>
    <sheet name="T4C-Cause of death accuracy" sheetId="9" r:id="rId6"/>
    <sheet name="T5A – Survival analysis" sheetId="10" r:id="rId7"/>
    <sheet name="T5B - Survival Analysis" sheetId="11" r:id="rId8"/>
    <sheet name="T5C - Survival Analysis" sheetId="12" r:id="rId9"/>
    <sheet name="T5D - Survival Analysis" sheetId="13" r:id="rId10"/>
    <sheet name="T5E - Survival Analysis" sheetId="18" r:id="rId11"/>
    <sheet name="T5F - Survival Analysis" sheetId="14" r:id="rId12"/>
    <sheet name="T5G - Survival Analysis" sheetId="15" r:id="rId13"/>
    <sheet name="T5H - Survival Analysis" sheetId="16" r:id="rId14"/>
    <sheet name="T5I - Survival Analysis" sheetId="17" r:id="rId15"/>
    <sheet name="T 6A – Cox regression" sheetId="22" r:id="rId16"/>
    <sheet name="T 6B – Cox regression" sheetId="23" r:id="rId17"/>
    <sheet name="T 6C – Cox regression" sheetId="24" r:id="rId18"/>
    <sheet name="T 6D – Cox regression" sheetId="25" r:id="rId19"/>
    <sheet name="T 6E – Cox regression" sheetId="26" r:id="rId20"/>
    <sheet name="T 6F – Cox regression" sheetId="27" r:id="rId21"/>
    <sheet name="T 6G – Cox regression" sheetId="28" r:id="rId22"/>
    <sheet name="T 6H – Cox regression" sheetId="29" r:id="rId23"/>
    <sheet name="T 6I – Cox regression" sheetId="30" r:id="rId24"/>
    <sheet name="T 7A – Population Mortality" sheetId="36" r:id="rId25"/>
    <sheet name="T 7B – Pop Neonatal Mortality" sheetId="37" r:id="rId26"/>
    <sheet name="T 8A - Adjusted survival" sheetId="38" r:id="rId27"/>
    <sheet name=" T 8B - Adjusted survival" sheetId="39" r:id="rId28"/>
    <sheet name="T 8C - Adjusted survival" sheetId="40" r:id="rId29"/>
  </sheets>
  <definedNames>
    <definedName name="_xlnm.Print_Titles" localSheetId="14">'T5I - Survival Analysis'!$4:$5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9" l="1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L55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R10" i="9"/>
  <c r="P10" i="9"/>
  <c r="N10" i="9"/>
  <c r="L10" i="9"/>
  <c r="J10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11" i="9"/>
  <c r="J12" i="9"/>
  <c r="J13" i="9"/>
  <c r="J14" i="9"/>
  <c r="J15" i="9"/>
  <c r="J16" i="9"/>
  <c r="J17" i="9"/>
  <c r="J18" i="9"/>
  <c r="J19" i="9"/>
  <c r="E10" i="8"/>
  <c r="V175" i="2"/>
  <c r="V176" i="2"/>
  <c r="V177" i="2"/>
  <c r="V178" i="2"/>
  <c r="V179" i="2"/>
  <c r="V180" i="2"/>
  <c r="V182" i="2"/>
  <c r="V183" i="2"/>
  <c r="V184" i="2"/>
  <c r="V185" i="2"/>
  <c r="V186" i="2"/>
  <c r="U180" i="2"/>
  <c r="U186" i="2"/>
  <c r="S180" i="2"/>
  <c r="S186" i="2"/>
  <c r="Q180" i="2"/>
  <c r="Q186" i="2"/>
  <c r="O180" i="2"/>
  <c r="O186" i="2"/>
  <c r="M180" i="2"/>
  <c r="M186" i="2"/>
  <c r="K180" i="2"/>
  <c r="K186" i="2"/>
  <c r="I180" i="2"/>
  <c r="I186" i="2"/>
  <c r="G180" i="2"/>
  <c r="G186" i="2"/>
  <c r="E180" i="2"/>
  <c r="E186" i="2"/>
  <c r="T185" i="2"/>
  <c r="R185" i="2"/>
  <c r="P185" i="2"/>
  <c r="N185" i="2"/>
  <c r="L185" i="2"/>
  <c r="J185" i="2"/>
  <c r="H185" i="2"/>
  <c r="F185" i="2"/>
  <c r="T184" i="2"/>
  <c r="R184" i="2"/>
  <c r="P184" i="2"/>
  <c r="N184" i="2"/>
  <c r="L184" i="2"/>
  <c r="J184" i="2"/>
  <c r="H184" i="2"/>
  <c r="F184" i="2"/>
  <c r="T183" i="2"/>
  <c r="R183" i="2"/>
  <c r="P183" i="2"/>
  <c r="N183" i="2"/>
  <c r="N175" i="2"/>
  <c r="N176" i="2"/>
  <c r="N177" i="2"/>
  <c r="N178" i="2"/>
  <c r="N179" i="2"/>
  <c r="N180" i="2"/>
  <c r="N182" i="2"/>
  <c r="N186" i="2"/>
  <c r="L183" i="2"/>
  <c r="J183" i="2"/>
  <c r="H183" i="2"/>
  <c r="F183" i="2"/>
  <c r="T182" i="2"/>
  <c r="R182" i="2"/>
  <c r="R175" i="2"/>
  <c r="R176" i="2"/>
  <c r="R177" i="2"/>
  <c r="R178" i="2"/>
  <c r="R179" i="2"/>
  <c r="R180" i="2"/>
  <c r="R186" i="2"/>
  <c r="P182" i="2"/>
  <c r="L182" i="2"/>
  <c r="J182" i="2"/>
  <c r="H182" i="2"/>
  <c r="H175" i="2"/>
  <c r="H176" i="2"/>
  <c r="H177" i="2"/>
  <c r="H178" i="2"/>
  <c r="H179" i="2"/>
  <c r="H180" i="2"/>
  <c r="H186" i="2"/>
  <c r="F182" i="2"/>
  <c r="U94" i="2"/>
  <c r="U100" i="2"/>
  <c r="S94" i="2"/>
  <c r="S100" i="2"/>
  <c r="T99" i="2"/>
  <c r="Q94" i="2"/>
  <c r="Q100" i="2"/>
  <c r="O94" i="2"/>
  <c r="O100" i="2"/>
  <c r="M94" i="2"/>
  <c r="M100" i="2"/>
  <c r="K94" i="2"/>
  <c r="K100" i="2"/>
  <c r="L98" i="2"/>
  <c r="I94" i="2"/>
  <c r="I100" i="2"/>
  <c r="J99" i="2"/>
  <c r="G94" i="2"/>
  <c r="G100" i="2"/>
  <c r="H99" i="2"/>
  <c r="E94" i="2"/>
  <c r="E100" i="2"/>
  <c r="F98" i="2"/>
  <c r="V99" i="2"/>
  <c r="R99" i="2"/>
  <c r="P99" i="2"/>
  <c r="N99" i="2"/>
  <c r="V98" i="2"/>
  <c r="R98" i="2"/>
  <c r="P98" i="2"/>
  <c r="N98" i="2"/>
  <c r="V97" i="2"/>
  <c r="T97" i="2"/>
  <c r="R97" i="2"/>
  <c r="P97" i="2"/>
  <c r="P89" i="2"/>
  <c r="P90" i="2"/>
  <c r="P91" i="2"/>
  <c r="P92" i="2"/>
  <c r="P93" i="2"/>
  <c r="P94" i="2"/>
  <c r="P96" i="2"/>
  <c r="P100" i="2"/>
  <c r="N97" i="2"/>
  <c r="F97" i="2"/>
  <c r="V96" i="2"/>
  <c r="T96" i="2"/>
  <c r="R96" i="2"/>
  <c r="N96" i="2"/>
  <c r="F96" i="2"/>
  <c r="V89" i="2"/>
  <c r="V90" i="2"/>
  <c r="V91" i="2"/>
  <c r="V92" i="2"/>
  <c r="V93" i="2"/>
  <c r="V94" i="2"/>
  <c r="V100" i="2"/>
  <c r="R89" i="2"/>
  <c r="R90" i="2"/>
  <c r="R91" i="2"/>
  <c r="R92" i="2"/>
  <c r="R93" i="2"/>
  <c r="R94" i="2"/>
  <c r="R100" i="2"/>
  <c r="T175" i="2"/>
  <c r="T176" i="2"/>
  <c r="T177" i="2"/>
  <c r="T178" i="2"/>
  <c r="T179" i="2"/>
  <c r="T180" i="2"/>
  <c r="T186" i="2"/>
  <c r="P175" i="2"/>
  <c r="P176" i="2"/>
  <c r="P177" i="2"/>
  <c r="P178" i="2"/>
  <c r="P179" i="2"/>
  <c r="P180" i="2"/>
  <c r="P186" i="2"/>
  <c r="L175" i="2"/>
  <c r="L176" i="2"/>
  <c r="L177" i="2"/>
  <c r="L178" i="2"/>
  <c r="L179" i="2"/>
  <c r="L180" i="2"/>
  <c r="L186" i="2"/>
  <c r="J175" i="2"/>
  <c r="J176" i="2"/>
  <c r="J177" i="2"/>
  <c r="J178" i="2"/>
  <c r="J179" i="2"/>
  <c r="J180" i="2"/>
  <c r="J186" i="2"/>
  <c r="F175" i="2"/>
  <c r="F176" i="2"/>
  <c r="F177" i="2"/>
  <c r="F178" i="2"/>
  <c r="F179" i="2"/>
  <c r="F180" i="2"/>
  <c r="F186" i="2"/>
  <c r="T98" i="2"/>
  <c r="T89" i="2"/>
  <c r="T90" i="2"/>
  <c r="T91" i="2"/>
  <c r="T92" i="2"/>
  <c r="T93" i="2"/>
  <c r="T94" i="2"/>
  <c r="T100" i="2"/>
  <c r="N89" i="2"/>
  <c r="N90" i="2"/>
  <c r="N91" i="2"/>
  <c r="N92" i="2"/>
  <c r="N93" i="2"/>
  <c r="N94" i="2"/>
  <c r="N100" i="2"/>
  <c r="L99" i="2"/>
  <c r="F99" i="2"/>
  <c r="F89" i="2"/>
  <c r="F90" i="2"/>
  <c r="F91" i="2"/>
  <c r="F92" i="2"/>
  <c r="F93" i="2"/>
  <c r="F94" i="2"/>
  <c r="F100" i="2"/>
  <c r="H96" i="2"/>
  <c r="H97" i="2"/>
  <c r="J96" i="2"/>
  <c r="J89" i="2"/>
  <c r="J90" i="2"/>
  <c r="J91" i="2"/>
  <c r="J92" i="2"/>
  <c r="J93" i="2"/>
  <c r="J94" i="2"/>
  <c r="J97" i="2"/>
  <c r="J98" i="2"/>
  <c r="J100" i="2"/>
  <c r="L96" i="2"/>
  <c r="H98" i="2"/>
  <c r="L97" i="2"/>
  <c r="L89" i="2"/>
  <c r="L90" i="2"/>
  <c r="L91" i="2"/>
  <c r="L92" i="2"/>
  <c r="L93" i="2"/>
  <c r="L94" i="2"/>
  <c r="L100" i="2"/>
  <c r="H89" i="2"/>
  <c r="H90" i="2"/>
  <c r="H91" i="2"/>
  <c r="H92" i="2"/>
  <c r="H93" i="2"/>
  <c r="H94" i="2"/>
  <c r="H100" i="2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38" i="7"/>
  <c r="S37" i="7"/>
  <c r="V172" i="2"/>
  <c r="V171" i="2"/>
  <c r="V170" i="2"/>
  <c r="V169" i="2"/>
  <c r="V168" i="2"/>
  <c r="V165" i="2"/>
  <c r="V164" i="2"/>
  <c r="V163" i="2"/>
  <c r="V162" i="2"/>
  <c r="V161" i="2"/>
  <c r="V158" i="2"/>
  <c r="V157" i="2"/>
  <c r="V156" i="2"/>
  <c r="V153" i="2"/>
  <c r="V152" i="2"/>
  <c r="V151" i="2"/>
  <c r="V150" i="2"/>
  <c r="V149" i="2"/>
  <c r="V146" i="2"/>
  <c r="V145" i="2"/>
  <c r="V144" i="2"/>
  <c r="V143" i="2"/>
  <c r="V142" i="2"/>
  <c r="V141" i="2"/>
  <c r="V138" i="2"/>
  <c r="V137" i="2"/>
  <c r="V136" i="2"/>
  <c r="V135" i="2"/>
  <c r="V132" i="2"/>
  <c r="V131" i="2"/>
  <c r="V130" i="2"/>
  <c r="V129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T172" i="2"/>
  <c r="T171" i="2"/>
  <c r="T170" i="2"/>
  <c r="T169" i="2"/>
  <c r="T168" i="2"/>
  <c r="T165" i="2"/>
  <c r="T164" i="2"/>
  <c r="T163" i="2"/>
  <c r="T162" i="2"/>
  <c r="T161" i="2"/>
  <c r="T158" i="2"/>
  <c r="T157" i="2"/>
  <c r="T156" i="2"/>
  <c r="T153" i="2"/>
  <c r="T152" i="2"/>
  <c r="T151" i="2"/>
  <c r="T150" i="2"/>
  <c r="T149" i="2"/>
  <c r="T146" i="2"/>
  <c r="T145" i="2"/>
  <c r="T144" i="2"/>
  <c r="T143" i="2"/>
  <c r="T142" i="2"/>
  <c r="T141" i="2"/>
  <c r="T138" i="2"/>
  <c r="T137" i="2"/>
  <c r="T136" i="2"/>
  <c r="T135" i="2"/>
  <c r="T132" i="2"/>
  <c r="T131" i="2"/>
  <c r="T130" i="2"/>
  <c r="T129" i="2"/>
  <c r="T125" i="2"/>
  <c r="T124" i="2"/>
  <c r="T123" i="2"/>
  <c r="T122" i="2"/>
  <c r="T121" i="2"/>
  <c r="T120" i="2"/>
  <c r="T119" i="2"/>
  <c r="T118" i="2"/>
  <c r="T117" i="2"/>
  <c r="R172" i="2"/>
  <c r="R171" i="2"/>
  <c r="R170" i="2"/>
  <c r="R169" i="2"/>
  <c r="R168" i="2"/>
  <c r="R165" i="2"/>
  <c r="R164" i="2"/>
  <c r="R163" i="2"/>
  <c r="R162" i="2"/>
  <c r="R161" i="2"/>
  <c r="R158" i="2"/>
  <c r="R157" i="2"/>
  <c r="R156" i="2"/>
  <c r="R153" i="2"/>
  <c r="R152" i="2"/>
  <c r="R151" i="2"/>
  <c r="R150" i="2"/>
  <c r="R149" i="2"/>
  <c r="R146" i="2"/>
  <c r="R145" i="2"/>
  <c r="R144" i="2"/>
  <c r="R143" i="2"/>
  <c r="R142" i="2"/>
  <c r="R141" i="2"/>
  <c r="R138" i="2"/>
  <c r="R137" i="2"/>
  <c r="R136" i="2"/>
  <c r="R135" i="2"/>
  <c r="R132" i="2"/>
  <c r="R131" i="2"/>
  <c r="R130" i="2"/>
  <c r="R129" i="2"/>
  <c r="R116" i="2"/>
  <c r="R115" i="2"/>
  <c r="R114" i="2"/>
  <c r="R113" i="2"/>
  <c r="R112" i="2"/>
  <c r="R111" i="2"/>
  <c r="R110" i="2"/>
  <c r="R109" i="2"/>
  <c r="R108" i="2"/>
  <c r="R107" i="2"/>
  <c r="R106" i="2"/>
  <c r="P172" i="2"/>
  <c r="P171" i="2"/>
  <c r="P170" i="2"/>
  <c r="P169" i="2"/>
  <c r="P168" i="2"/>
  <c r="P165" i="2"/>
  <c r="P164" i="2"/>
  <c r="P163" i="2"/>
  <c r="P162" i="2"/>
  <c r="P161" i="2"/>
  <c r="P158" i="2"/>
  <c r="P157" i="2"/>
  <c r="P156" i="2"/>
  <c r="P153" i="2"/>
  <c r="P152" i="2"/>
  <c r="P151" i="2"/>
  <c r="P150" i="2"/>
  <c r="P149" i="2"/>
  <c r="P146" i="2"/>
  <c r="P145" i="2"/>
  <c r="P144" i="2"/>
  <c r="P143" i="2"/>
  <c r="P142" i="2"/>
  <c r="P141" i="2"/>
  <c r="P138" i="2"/>
  <c r="P137" i="2"/>
  <c r="P136" i="2"/>
  <c r="P135" i="2"/>
  <c r="P132" i="2"/>
  <c r="P131" i="2"/>
  <c r="P130" i="2"/>
  <c r="P129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N172" i="2"/>
  <c r="N171" i="2"/>
  <c r="N170" i="2"/>
  <c r="N169" i="2"/>
  <c r="N168" i="2"/>
  <c r="N165" i="2"/>
  <c r="N164" i="2"/>
  <c r="N163" i="2"/>
  <c r="N162" i="2"/>
  <c r="N161" i="2"/>
  <c r="N158" i="2"/>
  <c r="N157" i="2"/>
  <c r="N156" i="2"/>
  <c r="N153" i="2"/>
  <c r="N152" i="2"/>
  <c r="N151" i="2"/>
  <c r="N150" i="2"/>
  <c r="N149" i="2"/>
  <c r="N146" i="2"/>
  <c r="N145" i="2"/>
  <c r="N144" i="2"/>
  <c r="N143" i="2"/>
  <c r="N142" i="2"/>
  <c r="N141" i="2"/>
  <c r="N138" i="2"/>
  <c r="N137" i="2"/>
  <c r="N136" i="2"/>
  <c r="N135" i="2"/>
  <c r="N132" i="2"/>
  <c r="N131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L172" i="2"/>
  <c r="L171" i="2"/>
  <c r="L170" i="2"/>
  <c r="L169" i="2"/>
  <c r="L168" i="2"/>
  <c r="L165" i="2"/>
  <c r="L164" i="2"/>
  <c r="L163" i="2"/>
  <c r="L162" i="2"/>
  <c r="L161" i="2"/>
  <c r="L158" i="2"/>
  <c r="L157" i="2"/>
  <c r="L156" i="2"/>
  <c r="L153" i="2"/>
  <c r="L152" i="2"/>
  <c r="L151" i="2"/>
  <c r="L150" i="2"/>
  <c r="L149" i="2"/>
  <c r="L146" i="2"/>
  <c r="L145" i="2"/>
  <c r="L144" i="2"/>
  <c r="L143" i="2"/>
  <c r="L142" i="2"/>
  <c r="L141" i="2"/>
  <c r="L138" i="2"/>
  <c r="L137" i="2"/>
  <c r="L136" i="2"/>
  <c r="L135" i="2"/>
  <c r="L132" i="2"/>
  <c r="L131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J172" i="2"/>
  <c r="J171" i="2"/>
  <c r="J170" i="2"/>
  <c r="J169" i="2"/>
  <c r="J168" i="2"/>
  <c r="J165" i="2"/>
  <c r="J164" i="2"/>
  <c r="J163" i="2"/>
  <c r="J162" i="2"/>
  <c r="J161" i="2"/>
  <c r="J158" i="2"/>
  <c r="J157" i="2"/>
  <c r="J156" i="2"/>
  <c r="J153" i="2"/>
  <c r="J152" i="2"/>
  <c r="J151" i="2"/>
  <c r="J150" i="2"/>
  <c r="J149" i="2"/>
  <c r="J146" i="2"/>
  <c r="J145" i="2"/>
  <c r="J144" i="2"/>
  <c r="J143" i="2"/>
  <c r="J142" i="2"/>
  <c r="J141" i="2"/>
  <c r="J138" i="2"/>
  <c r="J137" i="2"/>
  <c r="J136" i="2"/>
  <c r="J135" i="2"/>
  <c r="J132" i="2"/>
  <c r="J131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H172" i="2"/>
  <c r="H171" i="2"/>
  <c r="H170" i="2"/>
  <c r="H169" i="2"/>
  <c r="H168" i="2"/>
  <c r="H165" i="2"/>
  <c r="H164" i="2"/>
  <c r="H163" i="2"/>
  <c r="H162" i="2"/>
  <c r="H161" i="2"/>
  <c r="H158" i="2"/>
  <c r="H157" i="2"/>
  <c r="H156" i="2"/>
  <c r="H153" i="2"/>
  <c r="H152" i="2"/>
  <c r="H151" i="2"/>
  <c r="H150" i="2"/>
  <c r="H149" i="2"/>
  <c r="H146" i="2"/>
  <c r="H145" i="2"/>
  <c r="H144" i="2"/>
  <c r="H143" i="2"/>
  <c r="H142" i="2"/>
  <c r="H141" i="2"/>
  <c r="H138" i="2"/>
  <c r="H137" i="2"/>
  <c r="H136" i="2"/>
  <c r="H135" i="2"/>
  <c r="H132" i="2"/>
  <c r="H131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V86" i="2"/>
  <c r="V85" i="2"/>
  <c r="V84" i="2"/>
  <c r="V83" i="2"/>
  <c r="V82" i="2"/>
  <c r="V79" i="2"/>
  <c r="V78" i="2"/>
  <c r="V77" i="2"/>
  <c r="V76" i="2"/>
  <c r="V75" i="2"/>
  <c r="V71" i="2"/>
  <c r="V70" i="2"/>
  <c r="V69" i="2"/>
  <c r="V66" i="2"/>
  <c r="V65" i="2"/>
  <c r="V64" i="2"/>
  <c r="V63" i="2"/>
  <c r="V62" i="2"/>
  <c r="V59" i="2"/>
  <c r="V58" i="2"/>
  <c r="V57" i="2"/>
  <c r="V56" i="2"/>
  <c r="V55" i="2"/>
  <c r="V54" i="2"/>
  <c r="V51" i="2"/>
  <c r="V50" i="2"/>
  <c r="V49" i="2"/>
  <c r="V48" i="2"/>
  <c r="T86" i="2"/>
  <c r="T85" i="2"/>
  <c r="T84" i="2"/>
  <c r="T83" i="2"/>
  <c r="T82" i="2"/>
  <c r="T79" i="2"/>
  <c r="T78" i="2"/>
  <c r="T77" i="2"/>
  <c r="T76" i="2"/>
  <c r="T75" i="2"/>
  <c r="T71" i="2"/>
  <c r="T70" i="2"/>
  <c r="T69" i="2"/>
  <c r="T66" i="2"/>
  <c r="T65" i="2"/>
  <c r="T64" i="2"/>
  <c r="T63" i="2"/>
  <c r="T62" i="2"/>
  <c r="T59" i="2"/>
  <c r="T58" i="2"/>
  <c r="T57" i="2"/>
  <c r="T56" i="2"/>
  <c r="T55" i="2"/>
  <c r="T54" i="2"/>
  <c r="T51" i="2"/>
  <c r="T50" i="2"/>
  <c r="T49" i="2"/>
  <c r="T48" i="2"/>
  <c r="R86" i="2"/>
  <c r="R85" i="2"/>
  <c r="R84" i="2"/>
  <c r="R83" i="2"/>
  <c r="R82" i="2"/>
  <c r="R79" i="2"/>
  <c r="R78" i="2"/>
  <c r="R77" i="2"/>
  <c r="R76" i="2"/>
  <c r="R75" i="2"/>
  <c r="R71" i="2"/>
  <c r="R70" i="2"/>
  <c r="R69" i="2"/>
  <c r="R66" i="2"/>
  <c r="R65" i="2"/>
  <c r="R64" i="2"/>
  <c r="R63" i="2"/>
  <c r="R62" i="2"/>
  <c r="R59" i="2"/>
  <c r="R58" i="2"/>
  <c r="R57" i="2"/>
  <c r="R56" i="2"/>
  <c r="R55" i="2"/>
  <c r="R54" i="2"/>
  <c r="R51" i="2"/>
  <c r="R50" i="2"/>
  <c r="R49" i="2"/>
  <c r="R48" i="2"/>
  <c r="P86" i="2"/>
  <c r="P85" i="2"/>
  <c r="P84" i="2"/>
  <c r="P83" i="2"/>
  <c r="P82" i="2"/>
  <c r="P79" i="2"/>
  <c r="P78" i="2"/>
  <c r="P77" i="2"/>
  <c r="P76" i="2"/>
  <c r="P75" i="2"/>
  <c r="P71" i="2"/>
  <c r="P70" i="2"/>
  <c r="P69" i="2"/>
  <c r="P66" i="2"/>
  <c r="P65" i="2"/>
  <c r="P64" i="2"/>
  <c r="P63" i="2"/>
  <c r="P62" i="2"/>
  <c r="P59" i="2"/>
  <c r="P58" i="2"/>
  <c r="P57" i="2"/>
  <c r="P56" i="2"/>
  <c r="P55" i="2"/>
  <c r="P54" i="2"/>
  <c r="P51" i="2"/>
  <c r="P50" i="2"/>
  <c r="P49" i="2"/>
  <c r="P48" i="2"/>
  <c r="N86" i="2"/>
  <c r="N85" i="2"/>
  <c r="N84" i="2"/>
  <c r="N83" i="2"/>
  <c r="N82" i="2"/>
  <c r="N79" i="2"/>
  <c r="N78" i="2"/>
  <c r="N77" i="2"/>
  <c r="N76" i="2"/>
  <c r="N75" i="2"/>
  <c r="N71" i="2"/>
  <c r="N70" i="2"/>
  <c r="N69" i="2"/>
  <c r="N66" i="2"/>
  <c r="N65" i="2"/>
  <c r="N64" i="2"/>
  <c r="N63" i="2"/>
  <c r="N62" i="2"/>
  <c r="N59" i="2"/>
  <c r="N58" i="2"/>
  <c r="N57" i="2"/>
  <c r="N56" i="2"/>
  <c r="N55" i="2"/>
  <c r="N54" i="2"/>
  <c r="N51" i="2"/>
  <c r="N50" i="2"/>
  <c r="N49" i="2"/>
  <c r="N48" i="2"/>
  <c r="L86" i="2"/>
  <c r="L85" i="2"/>
  <c r="L84" i="2"/>
  <c r="L83" i="2"/>
  <c r="L82" i="2"/>
  <c r="L79" i="2"/>
  <c r="L78" i="2"/>
  <c r="L77" i="2"/>
  <c r="L76" i="2"/>
  <c r="L75" i="2"/>
  <c r="L71" i="2"/>
  <c r="L70" i="2"/>
  <c r="L69" i="2"/>
  <c r="L66" i="2"/>
  <c r="L65" i="2"/>
  <c r="L64" i="2"/>
  <c r="L63" i="2"/>
  <c r="L62" i="2"/>
  <c r="L59" i="2"/>
  <c r="L58" i="2"/>
  <c r="L57" i="2"/>
  <c r="L56" i="2"/>
  <c r="L55" i="2"/>
  <c r="L54" i="2"/>
  <c r="L51" i="2"/>
  <c r="L50" i="2"/>
  <c r="L49" i="2"/>
  <c r="L48" i="2"/>
  <c r="J86" i="2"/>
  <c r="J85" i="2"/>
  <c r="J84" i="2"/>
  <c r="J83" i="2"/>
  <c r="J82" i="2"/>
  <c r="J79" i="2"/>
  <c r="J78" i="2"/>
  <c r="J77" i="2"/>
  <c r="J76" i="2"/>
  <c r="J75" i="2"/>
  <c r="J71" i="2"/>
  <c r="J70" i="2"/>
  <c r="J69" i="2"/>
  <c r="J66" i="2"/>
  <c r="J65" i="2"/>
  <c r="J64" i="2"/>
  <c r="J63" i="2"/>
  <c r="J62" i="2"/>
  <c r="J59" i="2"/>
  <c r="J58" i="2"/>
  <c r="J57" i="2"/>
  <c r="J56" i="2"/>
  <c r="J55" i="2"/>
  <c r="J54" i="2"/>
  <c r="J51" i="2"/>
  <c r="J50" i="2"/>
  <c r="J49" i="2"/>
  <c r="J48" i="2"/>
  <c r="H86" i="2"/>
  <c r="H85" i="2"/>
  <c r="H84" i="2"/>
  <c r="H83" i="2"/>
  <c r="H82" i="2"/>
  <c r="H79" i="2"/>
  <c r="H78" i="2"/>
  <c r="H77" i="2"/>
  <c r="H76" i="2"/>
  <c r="H75" i="2"/>
  <c r="H71" i="2"/>
  <c r="H70" i="2"/>
  <c r="H69" i="2"/>
  <c r="H66" i="2"/>
  <c r="H65" i="2"/>
  <c r="H64" i="2"/>
  <c r="H63" i="2"/>
  <c r="H62" i="2"/>
  <c r="H59" i="2"/>
  <c r="H58" i="2"/>
  <c r="H57" i="2"/>
  <c r="H56" i="2"/>
  <c r="H55" i="2"/>
  <c r="H54" i="2"/>
  <c r="H51" i="2"/>
  <c r="H50" i="2"/>
  <c r="H49" i="2"/>
  <c r="H48" i="2"/>
  <c r="V45" i="2"/>
  <c r="V44" i="2"/>
  <c r="V43" i="2"/>
  <c r="V42" i="2"/>
  <c r="T45" i="2"/>
  <c r="T44" i="2"/>
  <c r="T43" i="2"/>
  <c r="T42" i="2"/>
  <c r="R45" i="2"/>
  <c r="R44" i="2"/>
  <c r="R43" i="2"/>
  <c r="R42" i="2"/>
  <c r="P45" i="2"/>
  <c r="P44" i="2"/>
  <c r="P43" i="2"/>
  <c r="P42" i="2"/>
  <c r="N45" i="2"/>
  <c r="N44" i="2"/>
  <c r="N43" i="2"/>
  <c r="N42" i="2"/>
  <c r="L45" i="2"/>
  <c r="L44" i="2"/>
  <c r="L43" i="2"/>
  <c r="L42" i="2"/>
  <c r="J45" i="2"/>
  <c r="J44" i="2"/>
  <c r="J43" i="2"/>
  <c r="J42" i="2"/>
  <c r="H45" i="2"/>
  <c r="H44" i="2"/>
  <c r="H43" i="2"/>
  <c r="H42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T38" i="2"/>
  <c r="T37" i="2"/>
  <c r="T36" i="2"/>
  <c r="T35" i="2"/>
  <c r="T34" i="2"/>
  <c r="T33" i="2"/>
  <c r="T32" i="2"/>
  <c r="T31" i="2"/>
  <c r="T30" i="2"/>
  <c r="R29" i="2"/>
  <c r="R28" i="2"/>
  <c r="R27" i="2"/>
  <c r="R26" i="2"/>
  <c r="R25" i="2"/>
  <c r="R24" i="2"/>
  <c r="R23" i="2"/>
  <c r="R22" i="2"/>
  <c r="R21" i="2"/>
  <c r="R20" i="2"/>
  <c r="R1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1" i="2"/>
  <c r="N10" i="2"/>
  <c r="N9" i="2"/>
  <c r="P11" i="2"/>
  <c r="P10" i="2"/>
  <c r="P9" i="2"/>
  <c r="R11" i="2"/>
  <c r="R10" i="2"/>
  <c r="R9" i="2"/>
  <c r="T11" i="2"/>
  <c r="T10" i="2"/>
  <c r="T9" i="2"/>
  <c r="V11" i="2"/>
  <c r="V10" i="2"/>
  <c r="V9" i="2"/>
  <c r="L11" i="2"/>
  <c r="L10" i="2"/>
  <c r="L9" i="2"/>
  <c r="J11" i="2"/>
  <c r="J10" i="2"/>
  <c r="J9" i="2"/>
  <c r="H11" i="2"/>
  <c r="H10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T154" i="2"/>
  <c r="V52" i="2"/>
  <c r="P159" i="2"/>
  <c r="V159" i="2"/>
  <c r="J60" i="2"/>
  <c r="R52" i="2"/>
  <c r="H46" i="2"/>
  <c r="L46" i="2"/>
  <c r="P46" i="2"/>
  <c r="T46" i="2"/>
  <c r="H52" i="2"/>
  <c r="J72" i="2"/>
  <c r="H139" i="2"/>
  <c r="J133" i="2"/>
  <c r="L139" i="2"/>
  <c r="N133" i="2"/>
  <c r="P139" i="2"/>
  <c r="R166" i="2"/>
  <c r="J52" i="2"/>
  <c r="N60" i="2"/>
  <c r="N147" i="2"/>
  <c r="R147" i="2"/>
  <c r="P39" i="2"/>
  <c r="T39" i="2"/>
  <c r="J46" i="2"/>
  <c r="N46" i="2"/>
  <c r="R46" i="2"/>
  <c r="V46" i="2"/>
  <c r="H60" i="2"/>
  <c r="P52" i="2"/>
  <c r="H133" i="2"/>
  <c r="J126" i="2"/>
  <c r="J139" i="2"/>
  <c r="L133" i="2"/>
  <c r="L147" i="2"/>
  <c r="N126" i="2"/>
  <c r="N139" i="2"/>
  <c r="P133" i="2"/>
  <c r="P147" i="2"/>
  <c r="N39" i="2"/>
  <c r="R39" i="2"/>
  <c r="H126" i="2"/>
  <c r="L126" i="2"/>
  <c r="P126" i="2"/>
  <c r="R60" i="2"/>
  <c r="L52" i="2"/>
  <c r="N72" i="2"/>
  <c r="V154" i="2"/>
  <c r="T126" i="2"/>
  <c r="N52" i="2"/>
  <c r="T159" i="2"/>
  <c r="H39" i="2"/>
  <c r="H80" i="2"/>
  <c r="J80" i="2"/>
  <c r="L60" i="2"/>
  <c r="L80" i="2"/>
  <c r="N80" i="2"/>
  <c r="P60" i="2"/>
  <c r="P80" i="2"/>
  <c r="R80" i="2"/>
  <c r="T60" i="2"/>
  <c r="T80" i="2"/>
  <c r="V60" i="2"/>
  <c r="V80" i="2"/>
  <c r="H147" i="2"/>
  <c r="J147" i="2"/>
  <c r="J166" i="2"/>
  <c r="L166" i="2"/>
  <c r="N166" i="2"/>
  <c r="P166" i="2"/>
  <c r="R154" i="2"/>
  <c r="R173" i="2"/>
  <c r="T133" i="2"/>
  <c r="T139" i="2"/>
  <c r="T147" i="2"/>
  <c r="V126" i="2"/>
  <c r="V133" i="2"/>
  <c r="V139" i="2"/>
  <c r="V147" i="2"/>
  <c r="J39" i="2"/>
  <c r="L39" i="2"/>
  <c r="H67" i="2"/>
  <c r="H87" i="2"/>
  <c r="J67" i="2"/>
  <c r="J87" i="2"/>
  <c r="L67" i="2"/>
  <c r="L87" i="2"/>
  <c r="N67" i="2"/>
  <c r="N87" i="2"/>
  <c r="P87" i="2"/>
  <c r="R67" i="2"/>
  <c r="R87" i="2"/>
  <c r="T52" i="2"/>
  <c r="T67" i="2"/>
  <c r="T87" i="2"/>
  <c r="V67" i="2"/>
  <c r="V87" i="2"/>
  <c r="H166" i="2"/>
  <c r="H173" i="2"/>
  <c r="J154" i="2"/>
  <c r="J173" i="2"/>
  <c r="L154" i="2"/>
  <c r="L173" i="2"/>
  <c r="N154" i="2"/>
  <c r="N173" i="2"/>
  <c r="P154" i="2"/>
  <c r="P173" i="2"/>
  <c r="R159" i="2"/>
  <c r="T166" i="2"/>
  <c r="V166" i="2"/>
  <c r="H72" i="2"/>
  <c r="L72" i="2"/>
  <c r="P67" i="2"/>
  <c r="P72" i="2"/>
  <c r="R72" i="2"/>
  <c r="T72" i="2"/>
  <c r="V72" i="2"/>
  <c r="H154" i="2"/>
  <c r="H159" i="2"/>
  <c r="J159" i="2"/>
  <c r="L159" i="2"/>
  <c r="N159" i="2"/>
  <c r="R133" i="2"/>
  <c r="R139" i="2"/>
  <c r="T173" i="2"/>
  <c r="V173" i="2"/>
  <c r="R126" i="2"/>
  <c r="V39" i="2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AC10" i="8"/>
  <c r="AA10" i="8"/>
  <c r="Y10" i="8"/>
  <c r="W10" i="8"/>
  <c r="U10" i="8"/>
  <c r="S10" i="8"/>
  <c r="Q10" i="8"/>
  <c r="O10" i="8"/>
  <c r="M10" i="8"/>
  <c r="K10" i="8"/>
  <c r="I10" i="8"/>
  <c r="G1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R56" i="7"/>
  <c r="Q56" i="7"/>
  <c r="O56" i="7"/>
  <c r="M56" i="7"/>
  <c r="K56" i="7"/>
  <c r="I56" i="7"/>
  <c r="G56" i="7"/>
  <c r="E56" i="7"/>
  <c r="R55" i="7"/>
  <c r="Q55" i="7"/>
  <c r="O55" i="7"/>
  <c r="M55" i="7"/>
  <c r="K55" i="7"/>
  <c r="I55" i="7"/>
  <c r="G55" i="7"/>
  <c r="E55" i="7"/>
  <c r="R54" i="7"/>
  <c r="Q54" i="7"/>
  <c r="O54" i="7"/>
  <c r="M54" i="7"/>
  <c r="K54" i="7"/>
  <c r="I54" i="7"/>
  <c r="G54" i="7"/>
  <c r="E54" i="7"/>
  <c r="R53" i="7"/>
  <c r="Q53" i="7"/>
  <c r="O53" i="7"/>
  <c r="M53" i="7"/>
  <c r="K53" i="7"/>
  <c r="I53" i="7"/>
  <c r="G53" i="7"/>
  <c r="E53" i="7"/>
  <c r="R52" i="7"/>
  <c r="Q52" i="7"/>
  <c r="O52" i="7"/>
  <c r="M52" i="7"/>
  <c r="K52" i="7"/>
  <c r="I52" i="7"/>
  <c r="G52" i="7"/>
  <c r="E52" i="7"/>
  <c r="R51" i="7"/>
  <c r="Q51" i="7"/>
  <c r="O51" i="7"/>
  <c r="M51" i="7"/>
  <c r="K51" i="7"/>
  <c r="I51" i="7"/>
  <c r="G51" i="7"/>
  <c r="E51" i="7"/>
  <c r="R50" i="7"/>
  <c r="Q50" i="7"/>
  <c r="O50" i="7"/>
  <c r="M50" i="7"/>
  <c r="K50" i="7"/>
  <c r="I50" i="7"/>
  <c r="G50" i="7"/>
  <c r="E50" i="7"/>
  <c r="R49" i="7"/>
  <c r="Q49" i="7"/>
  <c r="O49" i="7"/>
  <c r="M49" i="7"/>
  <c r="K49" i="7"/>
  <c r="I49" i="7"/>
  <c r="G49" i="7"/>
  <c r="E49" i="7"/>
  <c r="R48" i="7"/>
  <c r="Q48" i="7"/>
  <c r="O48" i="7"/>
  <c r="M48" i="7"/>
  <c r="K48" i="7"/>
  <c r="I48" i="7"/>
  <c r="G48" i="7"/>
  <c r="E48" i="7"/>
  <c r="R47" i="7"/>
  <c r="Q47" i="7"/>
  <c r="O47" i="7"/>
  <c r="M47" i="7"/>
  <c r="K47" i="7"/>
  <c r="I47" i="7"/>
  <c r="G47" i="7"/>
  <c r="E47" i="7"/>
  <c r="R46" i="7"/>
  <c r="Q46" i="7"/>
  <c r="O46" i="7"/>
  <c r="M46" i="7"/>
  <c r="K46" i="7"/>
  <c r="I46" i="7"/>
  <c r="G46" i="7"/>
  <c r="E46" i="7"/>
  <c r="R45" i="7"/>
  <c r="Q45" i="7"/>
  <c r="O45" i="7"/>
  <c r="M45" i="7"/>
  <c r="K45" i="7"/>
  <c r="I45" i="7"/>
  <c r="G45" i="7"/>
  <c r="E45" i="7"/>
  <c r="R44" i="7"/>
  <c r="Q44" i="7"/>
  <c r="O44" i="7"/>
  <c r="M44" i="7"/>
  <c r="K44" i="7"/>
  <c r="I44" i="7"/>
  <c r="G44" i="7"/>
  <c r="E44" i="7"/>
  <c r="R43" i="7"/>
  <c r="Q43" i="7"/>
  <c r="O43" i="7"/>
  <c r="M43" i="7"/>
  <c r="K43" i="7"/>
  <c r="I43" i="7"/>
  <c r="G43" i="7"/>
  <c r="E43" i="7"/>
  <c r="R42" i="7"/>
  <c r="Q42" i="7"/>
  <c r="O42" i="7"/>
  <c r="M42" i="7"/>
  <c r="K42" i="7"/>
  <c r="I42" i="7"/>
  <c r="G42" i="7"/>
  <c r="E42" i="7"/>
  <c r="R41" i="7"/>
  <c r="Q41" i="7"/>
  <c r="O41" i="7"/>
  <c r="M41" i="7"/>
  <c r="K41" i="7"/>
  <c r="I41" i="7"/>
  <c r="G41" i="7"/>
  <c r="E41" i="7"/>
  <c r="R40" i="7"/>
  <c r="Q40" i="7"/>
  <c r="O40" i="7"/>
  <c r="M40" i="7"/>
  <c r="K40" i="7"/>
  <c r="I40" i="7"/>
  <c r="G40" i="7"/>
  <c r="E40" i="7"/>
  <c r="R39" i="7"/>
  <c r="Q39" i="7"/>
  <c r="O39" i="7"/>
  <c r="M39" i="7"/>
  <c r="K39" i="7"/>
  <c r="I39" i="7"/>
  <c r="G39" i="7"/>
  <c r="E39" i="7"/>
  <c r="R38" i="7"/>
  <c r="Q38" i="7"/>
  <c r="O38" i="7"/>
  <c r="M38" i="7"/>
  <c r="K38" i="7"/>
  <c r="I38" i="7"/>
  <c r="G38" i="7"/>
  <c r="E38" i="7"/>
  <c r="R37" i="7"/>
  <c r="Q37" i="7"/>
  <c r="O37" i="7"/>
  <c r="M37" i="7"/>
  <c r="K37" i="7"/>
  <c r="I37" i="7"/>
  <c r="G37" i="7"/>
  <c r="E37" i="7"/>
  <c r="R29" i="7"/>
  <c r="Q29" i="7"/>
  <c r="O29" i="7"/>
  <c r="M29" i="7"/>
  <c r="K29" i="7"/>
  <c r="I29" i="7"/>
  <c r="G29" i="7"/>
  <c r="E29" i="7"/>
  <c r="R28" i="7"/>
  <c r="Q28" i="7"/>
  <c r="O28" i="7"/>
  <c r="M28" i="7"/>
  <c r="K28" i="7"/>
  <c r="I28" i="7"/>
  <c r="G28" i="7"/>
  <c r="E28" i="7"/>
  <c r="R27" i="7"/>
  <c r="Q27" i="7"/>
  <c r="O27" i="7"/>
  <c r="M27" i="7"/>
  <c r="K27" i="7"/>
  <c r="I27" i="7"/>
  <c r="G27" i="7"/>
  <c r="E27" i="7"/>
  <c r="R26" i="7"/>
  <c r="Q26" i="7"/>
  <c r="O26" i="7"/>
  <c r="M26" i="7"/>
  <c r="K26" i="7"/>
  <c r="I26" i="7"/>
  <c r="G26" i="7"/>
  <c r="E26" i="7"/>
  <c r="R25" i="7"/>
  <c r="Q25" i="7"/>
  <c r="O25" i="7"/>
  <c r="M25" i="7"/>
  <c r="K25" i="7"/>
  <c r="I25" i="7"/>
  <c r="G25" i="7"/>
  <c r="E25" i="7"/>
  <c r="R24" i="7"/>
  <c r="Q24" i="7"/>
  <c r="O24" i="7"/>
  <c r="M24" i="7"/>
  <c r="K24" i="7"/>
  <c r="I24" i="7"/>
  <c r="G24" i="7"/>
  <c r="E24" i="7"/>
  <c r="R23" i="7"/>
  <c r="Q23" i="7"/>
  <c r="O23" i="7"/>
  <c r="M23" i="7"/>
  <c r="K23" i="7"/>
  <c r="I23" i="7"/>
  <c r="G23" i="7"/>
  <c r="E23" i="7"/>
  <c r="R22" i="7"/>
  <c r="Q22" i="7"/>
  <c r="O22" i="7"/>
  <c r="M22" i="7"/>
  <c r="K22" i="7"/>
  <c r="I22" i="7"/>
  <c r="G22" i="7"/>
  <c r="E22" i="7"/>
  <c r="R21" i="7"/>
  <c r="Q21" i="7"/>
  <c r="O21" i="7"/>
  <c r="M21" i="7"/>
  <c r="K21" i="7"/>
  <c r="I21" i="7"/>
  <c r="G21" i="7"/>
  <c r="E21" i="7"/>
  <c r="R20" i="7"/>
  <c r="Q20" i="7"/>
  <c r="O20" i="7"/>
  <c r="M20" i="7"/>
  <c r="K20" i="7"/>
  <c r="I20" i="7"/>
  <c r="G20" i="7"/>
  <c r="E20" i="7"/>
  <c r="R19" i="7"/>
  <c r="Q19" i="7"/>
  <c r="O19" i="7"/>
  <c r="M19" i="7"/>
  <c r="K19" i="7"/>
  <c r="I19" i="7"/>
  <c r="G19" i="7"/>
  <c r="E19" i="7"/>
  <c r="R18" i="7"/>
  <c r="Q18" i="7"/>
  <c r="O18" i="7"/>
  <c r="M18" i="7"/>
  <c r="K18" i="7"/>
  <c r="I18" i="7"/>
  <c r="G18" i="7"/>
  <c r="E18" i="7"/>
  <c r="R17" i="7"/>
  <c r="Q17" i="7"/>
  <c r="O17" i="7"/>
  <c r="M17" i="7"/>
  <c r="K17" i="7"/>
  <c r="I17" i="7"/>
  <c r="G17" i="7"/>
  <c r="E17" i="7"/>
  <c r="R16" i="7"/>
  <c r="Q16" i="7"/>
  <c r="O16" i="7"/>
  <c r="M16" i="7"/>
  <c r="K16" i="7"/>
  <c r="I16" i="7"/>
  <c r="G16" i="7"/>
  <c r="E16" i="7"/>
  <c r="R15" i="7"/>
  <c r="Q15" i="7"/>
  <c r="O15" i="7"/>
  <c r="M15" i="7"/>
  <c r="K15" i="7"/>
  <c r="I15" i="7"/>
  <c r="G15" i="7"/>
  <c r="E15" i="7"/>
  <c r="R14" i="7"/>
  <c r="Q14" i="7"/>
  <c r="O14" i="7"/>
  <c r="M14" i="7"/>
  <c r="K14" i="7"/>
  <c r="I14" i="7"/>
  <c r="G14" i="7"/>
  <c r="E14" i="7"/>
  <c r="R13" i="7"/>
  <c r="Q13" i="7"/>
  <c r="O13" i="7"/>
  <c r="M13" i="7"/>
  <c r="K13" i="7"/>
  <c r="I13" i="7"/>
  <c r="G13" i="7"/>
  <c r="E13" i="7"/>
  <c r="R12" i="7"/>
  <c r="Q12" i="7"/>
  <c r="O12" i="7"/>
  <c r="M12" i="7"/>
  <c r="K12" i="7"/>
  <c r="I12" i="7"/>
  <c r="G12" i="7"/>
  <c r="E12" i="7"/>
  <c r="R11" i="7"/>
  <c r="Q11" i="7"/>
  <c r="O11" i="7"/>
  <c r="M11" i="7"/>
  <c r="K11" i="7"/>
  <c r="I11" i="7"/>
  <c r="G11" i="7"/>
  <c r="E11" i="7"/>
  <c r="R10" i="7"/>
  <c r="Q10" i="7"/>
  <c r="O10" i="7"/>
  <c r="M10" i="7"/>
  <c r="K10" i="7"/>
  <c r="I10" i="7"/>
  <c r="G10" i="7"/>
  <c r="E10" i="7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U173" i="2"/>
  <c r="S173" i="2"/>
  <c r="Q173" i="2"/>
  <c r="O173" i="2"/>
  <c r="M173" i="2"/>
  <c r="K173" i="2"/>
  <c r="I173" i="2"/>
  <c r="G173" i="2"/>
  <c r="E173" i="2"/>
  <c r="F172" i="2"/>
  <c r="F171" i="2"/>
  <c r="F170" i="2"/>
  <c r="F169" i="2"/>
  <c r="F168" i="2"/>
  <c r="U166" i="2"/>
  <c r="S166" i="2"/>
  <c r="Q166" i="2"/>
  <c r="O166" i="2"/>
  <c r="M166" i="2"/>
  <c r="K166" i="2"/>
  <c r="I166" i="2"/>
  <c r="G166" i="2"/>
  <c r="E166" i="2"/>
  <c r="F165" i="2"/>
  <c r="F164" i="2"/>
  <c r="F163" i="2"/>
  <c r="F162" i="2"/>
  <c r="F161" i="2"/>
  <c r="U159" i="2"/>
  <c r="S159" i="2"/>
  <c r="Q159" i="2"/>
  <c r="O159" i="2"/>
  <c r="M159" i="2"/>
  <c r="K159" i="2"/>
  <c r="I159" i="2"/>
  <c r="G159" i="2"/>
  <c r="E159" i="2"/>
  <c r="F158" i="2"/>
  <c r="F157" i="2"/>
  <c r="F156" i="2"/>
  <c r="U154" i="2"/>
  <c r="S154" i="2"/>
  <c r="Q154" i="2"/>
  <c r="O154" i="2"/>
  <c r="M154" i="2"/>
  <c r="K154" i="2"/>
  <c r="I154" i="2"/>
  <c r="G154" i="2"/>
  <c r="E154" i="2"/>
  <c r="F153" i="2"/>
  <c r="F152" i="2"/>
  <c r="F151" i="2"/>
  <c r="F150" i="2"/>
  <c r="F149" i="2"/>
  <c r="U147" i="2"/>
  <c r="S147" i="2"/>
  <c r="Q147" i="2"/>
  <c r="O147" i="2"/>
  <c r="M147" i="2"/>
  <c r="K147" i="2"/>
  <c r="I147" i="2"/>
  <c r="G147" i="2"/>
  <c r="E147" i="2"/>
  <c r="F146" i="2"/>
  <c r="F145" i="2"/>
  <c r="F144" i="2"/>
  <c r="F143" i="2"/>
  <c r="F142" i="2"/>
  <c r="F141" i="2"/>
  <c r="U139" i="2"/>
  <c r="S139" i="2"/>
  <c r="Q139" i="2"/>
  <c r="O139" i="2"/>
  <c r="M139" i="2"/>
  <c r="K139" i="2"/>
  <c r="I139" i="2"/>
  <c r="G139" i="2"/>
  <c r="E139" i="2"/>
  <c r="F138" i="2"/>
  <c r="F137" i="2"/>
  <c r="F136" i="2"/>
  <c r="F135" i="2"/>
  <c r="U133" i="2"/>
  <c r="S133" i="2"/>
  <c r="Q133" i="2"/>
  <c r="O133" i="2"/>
  <c r="M133" i="2"/>
  <c r="K133" i="2"/>
  <c r="I133" i="2"/>
  <c r="G133" i="2"/>
  <c r="E133" i="2"/>
  <c r="F132" i="2"/>
  <c r="F131" i="2"/>
  <c r="F130" i="2"/>
  <c r="F129" i="2"/>
  <c r="U126" i="2"/>
  <c r="S126" i="2"/>
  <c r="Q126" i="2"/>
  <c r="O126" i="2"/>
  <c r="M126" i="2"/>
  <c r="K126" i="2"/>
  <c r="I126" i="2"/>
  <c r="G126" i="2"/>
  <c r="E126" i="2"/>
  <c r="F125" i="2"/>
  <c r="A125" i="2"/>
  <c r="F124" i="2"/>
  <c r="A124" i="2"/>
  <c r="F123" i="2"/>
  <c r="A123" i="2"/>
  <c r="F122" i="2"/>
  <c r="A122" i="2"/>
  <c r="F121" i="2"/>
  <c r="A121" i="2"/>
  <c r="F120" i="2"/>
  <c r="A120" i="2"/>
  <c r="F119" i="2"/>
  <c r="A119" i="2"/>
  <c r="F118" i="2"/>
  <c r="A118" i="2"/>
  <c r="F117" i="2"/>
  <c r="A117" i="2"/>
  <c r="F116" i="2"/>
  <c r="A116" i="2"/>
  <c r="F115" i="2"/>
  <c r="A115" i="2"/>
  <c r="F114" i="2"/>
  <c r="A114" i="2"/>
  <c r="F113" i="2"/>
  <c r="A113" i="2"/>
  <c r="F112" i="2"/>
  <c r="A112" i="2"/>
  <c r="F111" i="2"/>
  <c r="A111" i="2"/>
  <c r="F110" i="2"/>
  <c r="A110" i="2"/>
  <c r="F109" i="2"/>
  <c r="A109" i="2"/>
  <c r="F108" i="2"/>
  <c r="A108" i="2"/>
  <c r="F107" i="2"/>
  <c r="A107" i="2"/>
  <c r="F106" i="2"/>
  <c r="A106" i="2"/>
  <c r="U87" i="2"/>
  <c r="S87" i="2"/>
  <c r="Q87" i="2"/>
  <c r="O87" i="2"/>
  <c r="M87" i="2"/>
  <c r="K87" i="2"/>
  <c r="I87" i="2"/>
  <c r="G87" i="2"/>
  <c r="E87" i="2"/>
  <c r="F86" i="2"/>
  <c r="F85" i="2"/>
  <c r="F84" i="2"/>
  <c r="F83" i="2"/>
  <c r="F82" i="2"/>
  <c r="U80" i="2"/>
  <c r="S80" i="2"/>
  <c r="Q80" i="2"/>
  <c r="O80" i="2"/>
  <c r="M80" i="2"/>
  <c r="K80" i="2"/>
  <c r="I80" i="2"/>
  <c r="G80" i="2"/>
  <c r="E80" i="2"/>
  <c r="F79" i="2"/>
  <c r="F78" i="2"/>
  <c r="F77" i="2"/>
  <c r="F76" i="2"/>
  <c r="F75" i="2"/>
  <c r="U72" i="2"/>
  <c r="S72" i="2"/>
  <c r="Q72" i="2"/>
  <c r="O72" i="2"/>
  <c r="M72" i="2"/>
  <c r="K72" i="2"/>
  <c r="I72" i="2"/>
  <c r="G72" i="2"/>
  <c r="E72" i="2"/>
  <c r="F71" i="2"/>
  <c r="F70" i="2"/>
  <c r="F69" i="2"/>
  <c r="U67" i="2"/>
  <c r="S67" i="2"/>
  <c r="Q67" i="2"/>
  <c r="O67" i="2"/>
  <c r="M67" i="2"/>
  <c r="K67" i="2"/>
  <c r="I67" i="2"/>
  <c r="G67" i="2"/>
  <c r="E67" i="2"/>
  <c r="F66" i="2"/>
  <c r="F65" i="2"/>
  <c r="F64" i="2"/>
  <c r="F63" i="2"/>
  <c r="F62" i="2"/>
  <c r="U60" i="2"/>
  <c r="S60" i="2"/>
  <c r="Q60" i="2"/>
  <c r="O60" i="2"/>
  <c r="M60" i="2"/>
  <c r="K60" i="2"/>
  <c r="I60" i="2"/>
  <c r="G60" i="2"/>
  <c r="E60" i="2"/>
  <c r="F59" i="2"/>
  <c r="F58" i="2"/>
  <c r="F57" i="2"/>
  <c r="F56" i="2"/>
  <c r="F55" i="2"/>
  <c r="F54" i="2"/>
  <c r="U52" i="2"/>
  <c r="S52" i="2"/>
  <c r="Q52" i="2"/>
  <c r="O52" i="2"/>
  <c r="M52" i="2"/>
  <c r="K52" i="2"/>
  <c r="I52" i="2"/>
  <c r="G52" i="2"/>
  <c r="E52" i="2"/>
  <c r="F51" i="2"/>
  <c r="F50" i="2"/>
  <c r="F49" i="2"/>
  <c r="F48" i="2"/>
  <c r="U46" i="2"/>
  <c r="S46" i="2"/>
  <c r="Q46" i="2"/>
  <c r="O46" i="2"/>
  <c r="M46" i="2"/>
  <c r="K46" i="2"/>
  <c r="I46" i="2"/>
  <c r="G46" i="2"/>
  <c r="E46" i="2"/>
  <c r="F45" i="2"/>
  <c r="F44" i="2"/>
  <c r="F43" i="2"/>
  <c r="F42" i="2"/>
  <c r="U39" i="2"/>
  <c r="Q39" i="2"/>
  <c r="O39" i="2"/>
  <c r="M39" i="2"/>
  <c r="K39" i="2"/>
  <c r="I39" i="2"/>
  <c r="G39" i="2"/>
  <c r="E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F22" i="2"/>
  <c r="A22" i="2"/>
  <c r="F21" i="2"/>
  <c r="A21" i="2"/>
  <c r="F20" i="2"/>
  <c r="A20" i="2"/>
  <c r="F19" i="2"/>
  <c r="A19" i="2"/>
  <c r="U12" i="2"/>
  <c r="V8" i="2"/>
  <c r="V12" i="2"/>
  <c r="S12" i="2"/>
  <c r="T8" i="2"/>
  <c r="T12" i="2"/>
  <c r="Q12" i="2"/>
  <c r="R8" i="2"/>
  <c r="R12" i="2"/>
  <c r="O12" i="2"/>
  <c r="P8" i="2"/>
  <c r="P12" i="2"/>
  <c r="M12" i="2"/>
  <c r="N8" i="2"/>
  <c r="N12" i="2"/>
  <c r="K12" i="2"/>
  <c r="L8" i="2"/>
  <c r="L12" i="2"/>
  <c r="I12" i="2"/>
  <c r="J8" i="2"/>
  <c r="J12" i="2"/>
  <c r="G12" i="2"/>
  <c r="E12" i="2"/>
  <c r="F8" i="2"/>
  <c r="F11" i="2"/>
  <c r="F10" i="2"/>
  <c r="F9" i="2"/>
  <c r="F46" i="2"/>
  <c r="F133" i="2"/>
  <c r="H8" i="2"/>
  <c r="H9" i="2"/>
  <c r="F166" i="2"/>
  <c r="F39" i="2"/>
  <c r="F60" i="2"/>
  <c r="F67" i="2"/>
  <c r="F72" i="2"/>
  <c r="F80" i="2"/>
  <c r="F87" i="2"/>
  <c r="F126" i="2"/>
  <c r="F147" i="2"/>
  <c r="F154" i="2"/>
  <c r="F159" i="2"/>
  <c r="F173" i="2"/>
  <c r="F12" i="2"/>
  <c r="F52" i="2"/>
  <c r="F139" i="2"/>
  <c r="H12" i="2"/>
  <c r="S39" i="2"/>
</calcChain>
</file>

<file path=xl/comments1.xml><?xml version="1.0" encoding="utf-8"?>
<comments xmlns="http://schemas.openxmlformats.org/spreadsheetml/2006/main">
  <authors>
    <author>Michele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Michele:</t>
        </r>
        <r>
          <rPr>
            <sz val="9"/>
            <color indexed="81"/>
            <rFont val="Tahoma"/>
            <family val="2"/>
          </rPr>
          <t xml:space="preserve">
to calculate neonatal mortality rates</t>
        </r>
      </text>
    </comment>
  </commentList>
</comments>
</file>

<file path=xl/sharedStrings.xml><?xml version="1.0" encoding="utf-8"?>
<sst xmlns="http://schemas.openxmlformats.org/spreadsheetml/2006/main" count="7024" uniqueCount="715">
  <si>
    <t>a) Singletons</t>
  </si>
  <si>
    <t>Cause of death group</t>
  </si>
  <si>
    <t>II Neoplasms</t>
  </si>
  <si>
    <t>III Diseases of the blood and blood-forming organs and certain disorders involving the immune mechanism</t>
  </si>
  <si>
    <t xml:space="preserve">IV Endocrine, nutritional and metabolic diseases </t>
  </si>
  <si>
    <t>VI Diseases of the nervous system</t>
  </si>
  <si>
    <t xml:space="preserve">IX Diseases of the circulatory system </t>
  </si>
  <si>
    <t xml:space="preserve">XI Diseases of the digestive system </t>
  </si>
  <si>
    <t>XVI Certain conditions originating in the perinatal period</t>
  </si>
  <si>
    <t>XVII Congenital malformations, deformations and chromosomal abnormalities</t>
  </si>
  <si>
    <t>All other conditions (V, VII, VIII, XII, XIII, XIV) including Undiagnosed/unclassified conditions (XVIII)</t>
  </si>
  <si>
    <t>Missing</t>
  </si>
  <si>
    <t>Total</t>
  </si>
  <si>
    <t>Centre Number</t>
  </si>
  <si>
    <t>Results last updated</t>
  </si>
  <si>
    <t xml:space="preserve"> 6 Mar 2019</t>
  </si>
  <si>
    <t>Data Signature</t>
  </si>
  <si>
    <t>Linked live births with congenital anomalies and those resulting in deaths</t>
  </si>
  <si>
    <t>Cross-tabulations for linked live births with congenital anomalies and those resulting in deaths</t>
  </si>
  <si>
    <t>EUROCAT variables</t>
  </si>
  <si>
    <t>NON-EUROCAT SES variables</t>
  </si>
  <si>
    <t>N</t>
  </si>
  <si>
    <t>All linked live births</t>
  </si>
  <si>
    <t>Live births resulting in deaths at 0-6 days</t>
  </si>
  <si>
    <t>Live births resulting in deaths at 7-27 days</t>
  </si>
  <si>
    <t>Live births resulting in deaths at 28-364 days</t>
  </si>
  <si>
    <t>Live births resulting in deaths at 1-4 years</t>
  </si>
  <si>
    <t>Live births resulting in deaths at 5-9 years</t>
  </si>
  <si>
    <t>Live births alive at 10 years (only those born before 01/01/2006 should be included)</t>
  </si>
  <si>
    <t>Live births censored (born on or later 01/01/2006 and alive on 31/12/2015)</t>
  </si>
  <si>
    <t>Numbers lost to follow-up (linked but the life status is unknown)</t>
  </si>
  <si>
    <t>NBRBABY</t>
  </si>
  <si>
    <t xml:space="preserve">    Singletons</t>
  </si>
  <si>
    <t xml:space="preserve">    Twins </t>
  </si>
  <si>
    <t xml:space="preserve">    Triplets and other higher order multiples</t>
  </si>
  <si>
    <t xml:space="preserve">    Unknown/missing</t>
  </si>
  <si>
    <t>Total number of individuals</t>
  </si>
  <si>
    <t>AGEMO (Mean at  delivery [years: (SD)])</t>
  </si>
  <si>
    <t>AGEMO - Maternal age at pregnancy end (years)</t>
  </si>
  <si>
    <t xml:space="preserve">    &lt;20</t>
  </si>
  <si>
    <t xml:space="preserve">    20-34</t>
  </si>
  <si>
    <t xml:space="preserve">    &gt;=35</t>
  </si>
  <si>
    <t xml:space="preserve">    Total</t>
  </si>
  <si>
    <t>SEX</t>
  </si>
  <si>
    <t xml:space="preserve">    Male</t>
  </si>
  <si>
    <t xml:space="preserve">    Female</t>
  </si>
  <si>
    <t xml:space="preserve">    Indeterminate;</t>
  </si>
  <si>
    <t>WEIGHT - Birth weight, g</t>
  </si>
  <si>
    <t xml:space="preserve">    &lt;1000</t>
  </si>
  <si>
    <t xml:space="preserve">    1000-1499</t>
  </si>
  <si>
    <t xml:space="preserve">    1500-2499</t>
  </si>
  <si>
    <t xml:space="preserve">    2500-3999</t>
  </si>
  <si>
    <t xml:space="preserve">    4000+</t>
  </si>
  <si>
    <t>Unknown/missing</t>
  </si>
  <si>
    <t>GESTLENGTH - Gest.Age, weeks</t>
  </si>
  <si>
    <t xml:space="preserve">    &lt;28</t>
  </si>
  <si>
    <t xml:space="preserve">    28-31</t>
  </si>
  <si>
    <t xml:space="preserve">    32-36</t>
  </si>
  <si>
    <t xml:space="preserve">    37+</t>
  </si>
  <si>
    <t>BMI (Maternal BMI at booking/first antenatal visit)</t>
  </si>
  <si>
    <t xml:space="preserve">    &lt;30</t>
  </si>
  <si>
    <t xml:space="preserve">    &gt;=30</t>
  </si>
  <si>
    <t>L_MATMAR_STA</t>
  </si>
  <si>
    <t>Single</t>
  </si>
  <si>
    <t xml:space="preserve">Married/ Living together </t>
  </si>
  <si>
    <t>Widow</t>
  </si>
  <si>
    <t>Divorced/ Separated</t>
  </si>
  <si>
    <t>Not known</t>
  </si>
  <si>
    <t>L_MAT_CTRY_B</t>
  </si>
  <si>
    <t>National</t>
  </si>
  <si>
    <t>Other European</t>
  </si>
  <si>
    <t>Non-European</t>
  </si>
  <si>
    <t>Non-national, nationality unspecified</t>
  </si>
  <si>
    <t>L_CH_NON_EUR</t>
  </si>
  <si>
    <t xml:space="preserve"> </t>
  </si>
  <si>
    <t>Linked live births with congenital anomalies and those resulting in deaths by EUROCAT subgroup (isolated anomaly based on N, A and I codes in 'mult_malf' EDMP variable) and prenatal diagnosis for the first-year age groups (0-6 days, 7-27 days and 28-364 days)</t>
  </si>
  <si>
    <t>Four subgroups of isolated congenital anomaly, i.e. spina bifida, transposition of great arteries, diaphragmatic hernia and gastroschisis (al6, al19, al48 and al50)</t>
  </si>
  <si>
    <t>Prenatally diagnosed - Yes = WHENDISC=6; No prenatal diagnosis  = WHENDISC=1-5, or 10; exclude those with WHENDISC=9 or blank/missing; use AGEDISC variable (gest. age at diagnosis, weeks) to categorise gestational age at prenatal diagnosis</t>
  </si>
  <si>
    <t>Analyse for the whole time period if the data available later than from 1995</t>
  </si>
  <si>
    <t>Spina Bifida</t>
  </si>
  <si>
    <t>Transposition of great vessels</t>
  </si>
  <si>
    <t>Diaphragmatic hernia</t>
  </si>
  <si>
    <t>Gastroschisis</t>
  </si>
  <si>
    <t>a) Singletons - isolated anomaly - 1995-2004</t>
  </si>
  <si>
    <t>b) Singletons - isolated anomaly - 2005-2014</t>
  </si>
  <si>
    <t>c) All linked live births(singletons and multiples - isolated anomaly - 1995-2004</t>
  </si>
  <si>
    <t>d) All linked live births(singletons and multiples - isolated anomaly - 2005-2014</t>
  </si>
  <si>
    <t>Live births</t>
  </si>
  <si>
    <t>Deaths at 0-6 days</t>
  </si>
  <si>
    <t>Deaths at 7-27 days</t>
  </si>
  <si>
    <t>Deaths at 28-364 days</t>
  </si>
  <si>
    <t>Deaths &lt;1 year</t>
  </si>
  <si>
    <t>Prenatally diagnosed (n) - Yes</t>
  </si>
  <si>
    <t>Total number</t>
  </si>
  <si>
    <t>at &lt;22 weeks</t>
  </si>
  <si>
    <t>at 22-31 weeks</t>
  </si>
  <si>
    <t>at 32+ weeks</t>
  </si>
  <si>
    <t>gest. age not known</t>
  </si>
  <si>
    <t>Prenatally diagnosed  (n) - No</t>
  </si>
  <si>
    <t>Live births with congenital anomalies resulting in deaths - Deaths by age at death and year of delivery - for singletons and all births</t>
  </si>
  <si>
    <t>first 24 hours</t>
  </si>
  <si>
    <t>1 complete day</t>
  </si>
  <si>
    <t>2 complete days</t>
  </si>
  <si>
    <t>3 complete days</t>
  </si>
  <si>
    <t>4 complete days</t>
  </si>
  <si>
    <t>5 complete days</t>
  </si>
  <si>
    <t>6 complete days</t>
  </si>
  <si>
    <t>7-27 days</t>
  </si>
  <si>
    <t>28 days to 3 months</t>
  </si>
  <si>
    <t>3-5 months</t>
  </si>
  <si>
    <t>6-11 months</t>
  </si>
  <si>
    <t>1 complete year</t>
  </si>
  <si>
    <t>2 complete years</t>
  </si>
  <si>
    <t>3 complete years</t>
  </si>
  <si>
    <t>4 complete years</t>
  </si>
  <si>
    <t>5 complete years</t>
  </si>
  <si>
    <t>6 complete years</t>
  </si>
  <si>
    <t>7 complete years</t>
  </si>
  <si>
    <t>8 complete years</t>
  </si>
  <si>
    <t>9 complete years</t>
  </si>
  <si>
    <t>&lt; 1 month(use if days unknown)</t>
  </si>
  <si>
    <t>&lt; 1 year(use if days/months unknown)</t>
  </si>
  <si>
    <t>alive on 10th birthday or on 31.12.2015 (whichever earlier)</t>
  </si>
  <si>
    <t>All Deaths (up to 10 years)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</si>
  <si>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</si>
  <si>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</si>
  <si>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</si>
  <si>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</si>
  <si>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</si>
  <si>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</si>
  <si>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</si>
  <si>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</si>
  <si>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</si>
  <si>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</si>
  <si>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</si>
  <si>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</si>
  <si>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</si>
  <si>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</si>
  <si>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</si>
  <si>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</si>
  <si>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</si>
  <si>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</si>
  <si>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</si>
  <si>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</si>
  <si>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Total(deaths)</t>
  </si>
  <si>
    <t>a) Singletons born in</t>
  </si>
  <si>
    <t>b) All babies (singletons and multiples) born in</t>
  </si>
  <si>
    <t>Infections, including antepartum</t>
  </si>
  <si>
    <t>Congenital malformations, deformations and chromosomal abnormalities</t>
  </si>
  <si>
    <t>Asphyxia, anoxia or trauma (intrapartum)</t>
  </si>
  <si>
    <t>Sudden infant deaths</t>
  </si>
  <si>
    <t>All other conditions, including external</t>
  </si>
  <si>
    <t>b)all linked live births(singletons and multiples)</t>
  </si>
  <si>
    <t>Distribution of underlying causes of death for selected congenital anomaly subgroups, all MM groups unless otherwise stated</t>
  </si>
  <si>
    <t>All linked live births (singletons and multiples) resulting in deaths</t>
  </si>
  <si>
    <t>a) Neonatal Deaths (0-27 days)</t>
  </si>
  <si>
    <r>
      <t>Immaturity related conditions</t>
    </r>
    <r>
      <rPr>
        <b/>
        <sz val="10"/>
        <color theme="1"/>
        <rFont val="Calibri"/>
        <family val="2"/>
      </rPr>
      <t>†</t>
    </r>
    <r>
      <rPr>
        <b/>
        <sz val="10"/>
        <color theme="1"/>
        <rFont val="Calibri"/>
        <family val="2"/>
        <scheme val="minor"/>
      </rPr>
      <t xml:space="preserve"> </t>
    </r>
  </si>
  <si>
    <t>EUROCAT subgroup</t>
  </si>
  <si>
    <t>alcode</t>
  </si>
  <si>
    <t>Notes</t>
  </si>
  <si>
    <t>n</t>
  </si>
  <si>
    <t>%</t>
  </si>
  <si>
    <t>All anomalies*</t>
  </si>
  <si>
    <t>al1</t>
  </si>
  <si>
    <t xml:space="preserve">  Spina Bifida</t>
  </si>
  <si>
    <t>al6</t>
  </si>
  <si>
    <t>isolated cases (with or without hydrocephalus) only</t>
  </si>
  <si>
    <t xml:space="preserve">  Hydrocephalus</t>
  </si>
  <si>
    <t>al7</t>
  </si>
  <si>
    <t>Congenital Heart Defects</t>
  </si>
  <si>
    <t>al17</t>
  </si>
  <si>
    <t xml:space="preserve">   Severe CHD</t>
  </si>
  <si>
    <t>al97</t>
  </si>
  <si>
    <t xml:space="preserve">   Transposition of great vessels</t>
  </si>
  <si>
    <t>al19</t>
  </si>
  <si>
    <t>TGA subgroup as only severe CHD subgroup</t>
  </si>
  <si>
    <t xml:space="preserve">   VSD</t>
  </si>
  <si>
    <t>al21</t>
  </si>
  <si>
    <t>VSD subgroup without severe CHD subgroup</t>
  </si>
  <si>
    <t xml:space="preserve">   ASD</t>
  </si>
  <si>
    <t>al22</t>
  </si>
  <si>
    <t>ASD subgroup without severe CHD subgroup</t>
  </si>
  <si>
    <t xml:space="preserve">   AVSD</t>
  </si>
  <si>
    <t>al23</t>
  </si>
  <si>
    <t xml:space="preserve">   Tetralogy of Fallot</t>
  </si>
  <si>
    <t>al24</t>
  </si>
  <si>
    <t xml:space="preserve">   Coarctation of aorta</t>
  </si>
  <si>
    <t>al32</t>
  </si>
  <si>
    <t xml:space="preserve">   Cleft lip with or   without cleft palate</t>
  </si>
  <si>
    <t>al102</t>
  </si>
  <si>
    <t xml:space="preserve">   Cleft palate</t>
  </si>
  <si>
    <t>al103</t>
  </si>
  <si>
    <t xml:space="preserve">   Oesophageal atresia with or without trachea-oesophageal fistula</t>
  </si>
  <si>
    <t>al41</t>
  </si>
  <si>
    <t xml:space="preserve">   Diaphragmatic hernia</t>
  </si>
  <si>
    <t>al48</t>
  </si>
  <si>
    <t>isolated cases only</t>
  </si>
  <si>
    <t xml:space="preserve">   Gastroschisis</t>
  </si>
  <si>
    <t>al50</t>
  </si>
  <si>
    <t xml:space="preserve">   Multicystic renal dysplasia</t>
  </si>
  <si>
    <t>al54</t>
  </si>
  <si>
    <t xml:space="preserve">  Down syndrome </t>
  </si>
  <si>
    <t>al89</t>
  </si>
  <si>
    <t xml:space="preserve">  Trisomy 13</t>
  </si>
  <si>
    <t>al90</t>
  </si>
  <si>
    <t xml:space="preserve">  Trisomy 18</t>
  </si>
  <si>
    <t>al91</t>
  </si>
  <si>
    <t>*All Anomalies = ALL cases of congenital anomaly, excluding cases with only minor anomalies as defined in Section 3.2 in Guide 1.4 for cases born post-2005. Cases with more than one anomaly are only counted once in the “All Anomalies” subgroup.</t>
  </si>
  <si>
    <r>
      <t>†For Pneumothorax (ICD10-P251, ICD9-7702) and kernicterus (ICD10-P578, ICD9-7747) need to check that gestational age at birth is &lt;37 weeks of gestation; recode to 'All other conditions' if term birth (</t>
    </r>
    <r>
      <rPr>
        <sz val="11"/>
        <color theme="1"/>
        <rFont val="Calibri"/>
        <family val="2"/>
      </rPr>
      <t>≥</t>
    </r>
    <r>
      <rPr>
        <sz val="11"/>
        <rFont val="Calibri"/>
        <family val="2"/>
      </rPr>
      <t>37 weeks)</t>
    </r>
  </si>
  <si>
    <t>b) Postneonatal Deaths (28-364 days)</t>
  </si>
  <si>
    <r>
      <t xml:space="preserve">XIX Injury, poisoning and </t>
    </r>
    <r>
      <rPr>
        <b/>
        <sz val="10"/>
        <color theme="1"/>
        <rFont val="Calibri"/>
        <family val="2"/>
        <scheme val="minor"/>
      </rPr>
      <t xml:space="preserve">certain other consequences of external causes
and XX External causes of morbidity and mortality </t>
    </r>
  </si>
  <si>
    <t xml:space="preserve">X Diseases of the respiratory system, excluding acute infections </t>
  </si>
  <si>
    <r>
      <t>I Certain Infectious and parasitic diseases plus other infectious conditions from other chapters</t>
    </r>
    <r>
      <rPr>
        <sz val="10"/>
        <color theme="1"/>
        <rFont val="Calibri"/>
        <family val="2"/>
        <scheme val="minor"/>
      </rPr>
      <t> </t>
    </r>
  </si>
  <si>
    <t>Deaths 1-9 years</t>
  </si>
  <si>
    <t>Q910-Q913</t>
  </si>
  <si>
    <t>Q914-Q917</t>
  </si>
  <si>
    <t xml:space="preserve">Q90 </t>
  </si>
  <si>
    <t xml:space="preserve">   Down syndrome </t>
  </si>
  <si>
    <t>Q8726</t>
  </si>
  <si>
    <t>al112</t>
  </si>
  <si>
    <t xml:space="preserve">   VATER/VACTERL</t>
  </si>
  <si>
    <t>Q75</t>
  </si>
  <si>
    <t>Q750</t>
  </si>
  <si>
    <t>al75</t>
  </si>
  <si>
    <t xml:space="preserve">   Craniosynostosis</t>
  </si>
  <si>
    <t>7552-7554</t>
  </si>
  <si>
    <t>Q71-Q73</t>
  </si>
  <si>
    <t>al62</t>
  </si>
  <si>
    <t xml:space="preserve">   Limb reduction defects</t>
  </si>
  <si>
    <t>Q62</t>
  </si>
  <si>
    <t>Q620</t>
  </si>
  <si>
    <t>al55</t>
  </si>
  <si>
    <t xml:space="preserve">   Cong   hydronephrosis</t>
  </si>
  <si>
    <t>7530 7531 7533</t>
  </si>
  <si>
    <t>Q60 Q61</t>
  </si>
  <si>
    <t>Q614</t>
  </si>
  <si>
    <t>Q601 Q606</t>
  </si>
  <si>
    <t>al53</t>
  </si>
  <si>
    <t>Bilateral renal agenisis</t>
  </si>
  <si>
    <t>75670 or 75671</t>
  </si>
  <si>
    <t>Q792 or  Q793</t>
  </si>
  <si>
    <t>Q792</t>
  </si>
  <si>
    <t>al51</t>
  </si>
  <si>
    <t xml:space="preserve">   Omphalocele</t>
  </si>
  <si>
    <t>Q793</t>
  </si>
  <si>
    <t>Q790 or Q791</t>
  </si>
  <si>
    <t>Q790</t>
  </si>
  <si>
    <t>75165 or 7516</t>
  </si>
  <si>
    <t>Q442, Q44</t>
  </si>
  <si>
    <t>Q442</t>
  </si>
  <si>
    <t>al46</t>
  </si>
  <si>
    <t xml:space="preserve">   Atresia of bile ducts</t>
  </si>
  <si>
    <t>750, 751</t>
  </si>
  <si>
    <t>Q38-Q45</t>
  </si>
  <si>
    <t>75130-75133</t>
  </si>
  <si>
    <t>Q431</t>
  </si>
  <si>
    <t>al45</t>
  </si>
  <si>
    <t xml:space="preserve">   Hirschsprung’s disease</t>
  </si>
  <si>
    <t>75121-75124</t>
  </si>
  <si>
    <t>Q420-Q423</t>
  </si>
  <si>
    <t>al44</t>
  </si>
  <si>
    <t xml:space="preserve">   Ano-rectal atresia and stenosis</t>
  </si>
  <si>
    <t>Q410</t>
  </si>
  <si>
    <t>al42</t>
  </si>
  <si>
    <t xml:space="preserve">   Duodenal atresia or stenosis</t>
  </si>
  <si>
    <t xml:space="preserve">75030-75031 </t>
  </si>
  <si>
    <t>Q390-Q391</t>
  </si>
  <si>
    <t>7490 7491 7492</t>
  </si>
  <si>
    <t>Q35 Q36 Q37</t>
  </si>
  <si>
    <t>Q35</t>
  </si>
  <si>
    <t>7491, 7492</t>
  </si>
  <si>
    <t>Q36, Q37</t>
  </si>
  <si>
    <t>Q33</t>
  </si>
  <si>
    <t>Q3380</t>
  </si>
  <si>
    <t>al36</t>
  </si>
  <si>
    <t xml:space="preserve">   Cystic adenomatous  malf of lung</t>
  </si>
  <si>
    <t>Q30</t>
  </si>
  <si>
    <t>Q300</t>
  </si>
  <si>
    <t>al35</t>
  </si>
  <si>
    <t xml:space="preserve">   Choanal atresia</t>
  </si>
  <si>
    <t>Q250</t>
  </si>
  <si>
    <t>al100</t>
  </si>
  <si>
    <r>
      <t xml:space="preserve">   PDA as </t>
    </r>
    <r>
      <rPr>
        <b/>
        <sz val="10"/>
        <color theme="1"/>
        <rFont val="Calibri"/>
        <family val="2"/>
      </rPr>
      <t>only</t>
    </r>
    <r>
      <rPr>
        <sz val="10"/>
        <color theme="1"/>
        <rFont val="Calibri"/>
        <family val="2"/>
      </rPr>
      <t xml:space="preserve"> CHD in term infants (GA +37 weeks)</t>
    </r>
  </si>
  <si>
    <t>74500, 74510, 7452, 7453, 7456, 7461, 7462, 74600, 7463, 7465, 7466, 7467, 7471, 74720, 74742</t>
  </si>
  <si>
    <t>Q200, Q201, Q203, Q204, Q212, Q213, Q220, Q224, Q225, Q226, Q230, Q232, Q233, Q234, Q251, Q252, Q262</t>
  </si>
  <si>
    <t>74741   74742</t>
  </si>
  <si>
    <t>Q262</t>
  </si>
  <si>
    <t>al33</t>
  </si>
  <si>
    <t xml:space="preserve">   Total anom   pulm venous return</t>
  </si>
  <si>
    <t xml:space="preserve">Q251 </t>
  </si>
  <si>
    <t xml:space="preserve">Q226 </t>
  </si>
  <si>
    <t>al31</t>
  </si>
  <si>
    <t xml:space="preserve">   Hypoplastic right heart</t>
  </si>
  <si>
    <t xml:space="preserve">Q234 </t>
  </si>
  <si>
    <t>al30</t>
  </si>
  <si>
    <t xml:space="preserve">   Hypoplastic left heart</t>
  </si>
  <si>
    <t>heterogeneous group</t>
  </si>
  <si>
    <t>7465, 7466</t>
  </si>
  <si>
    <t>Q232, Q233</t>
  </si>
  <si>
    <t>al110</t>
  </si>
  <si>
    <t xml:space="preserve">   Mitral valve anomalies</t>
  </si>
  <si>
    <t>Q230</t>
  </si>
  <si>
    <t>al29</t>
  </si>
  <si>
    <t xml:space="preserve">   Aortic valve atresia/stenosis</t>
  </si>
  <si>
    <t>Q220</t>
  </si>
  <si>
    <t>al28</t>
  </si>
  <si>
    <t xml:space="preserve">   Pulmonary valve atresia</t>
  </si>
  <si>
    <t>pulmonary valve stenosis as only CHD</t>
  </si>
  <si>
    <t>74601</t>
  </si>
  <si>
    <t>Q221</t>
  </si>
  <si>
    <t>al27</t>
  </si>
  <si>
    <t xml:space="preserve">   Pulmonary valve stenosis</t>
  </si>
  <si>
    <t xml:space="preserve">Q213 </t>
  </si>
  <si>
    <t>Q212</t>
  </si>
  <si>
    <t>Q21</t>
  </si>
  <si>
    <t>Q211</t>
  </si>
  <si>
    <t>Q210</t>
  </si>
  <si>
    <t>Q204</t>
  </si>
  <si>
    <t>al20</t>
  </si>
  <si>
    <t xml:space="preserve">   Single ventricle</t>
  </si>
  <si>
    <t>Q203</t>
  </si>
  <si>
    <t>no code</t>
  </si>
  <si>
    <t>Q201</t>
  </si>
  <si>
    <t>al109</t>
  </si>
  <si>
    <t xml:space="preserve">   Double outlet right ventricle</t>
  </si>
  <si>
    <t xml:space="preserve">Q200 </t>
  </si>
  <si>
    <t>al18</t>
  </si>
  <si>
    <t xml:space="preserve">   Common arterial truncus</t>
  </si>
  <si>
    <t>745, 746, 7470-7474</t>
  </si>
  <si>
    <t>Q20-Q26</t>
  </si>
  <si>
    <t>Q04</t>
  </si>
  <si>
    <t>Q041, Q042</t>
  </si>
  <si>
    <t>al9</t>
  </si>
  <si>
    <t xml:space="preserve">   Arhinencephaly /holoprosencephaly </t>
  </si>
  <si>
    <t>Q02</t>
  </si>
  <si>
    <t>al8</t>
  </si>
  <si>
    <t xml:space="preserve">  Severe microcephaly</t>
  </si>
  <si>
    <t>Q03</t>
  </si>
  <si>
    <t xml:space="preserve">740 741 7420 </t>
  </si>
  <si>
    <t>Q00,Q01,Q05</t>
  </si>
  <si>
    <t>Q05</t>
  </si>
  <si>
    <t>740 741 7420</t>
  </si>
  <si>
    <t>Q01</t>
  </si>
  <si>
    <t>al5</t>
  </si>
  <si>
    <t xml:space="preserve">  Encephalocele</t>
  </si>
  <si>
    <t xml:space="preserve">Q00 </t>
  </si>
  <si>
    <t>al4</t>
  </si>
  <si>
    <t>Anencephaly</t>
  </si>
  <si>
    <t>Notes
(e.g. additional inclusion criteria)</t>
  </si>
  <si>
    <t>ICD-9</t>
  </si>
  <si>
    <t>ICD-10</t>
  </si>
  <si>
    <t>Group</t>
  </si>
  <si>
    <t>Acceptable</t>
  </si>
  <si>
    <t>Exact</t>
  </si>
  <si>
    <t>ICD Codes for acceptable matching</t>
  </si>
  <si>
    <t>ICD Codes for exact matching</t>
  </si>
  <si>
    <r>
      <t xml:space="preserve">in Any CoD </t>
    </r>
    <r>
      <rPr>
        <i/>
        <sz val="11"/>
        <color theme="1"/>
        <rFont val="Calibri"/>
        <family val="2"/>
        <scheme val="minor"/>
      </rPr>
      <t>(including Underlying)</t>
    </r>
  </si>
  <si>
    <t>in Underlying CoD</t>
  </si>
  <si>
    <t>No acceptable codes mentioned in any CoD</t>
  </si>
  <si>
    <t>Total Cases</t>
  </si>
  <si>
    <t>If mentioned, where and level of match</t>
  </si>
  <si>
    <t>Analysis of the accuracy of Cause of Death (CoD) matching for specific congenital anomaly subgroups, all MM groups unless otherwise stated</t>
  </si>
  <si>
    <r>
      <t>†For Pneumothorax (ICD10-P251, ICD9-7702) and kernicterus (ICD10-P578, ICD9-7747) need to check that gestational age at birth is &lt;37 weeks of gestation; recode to 'All other conditions' if term birth (≥</t>
    </r>
    <r>
      <rPr>
        <sz val="11"/>
        <rFont val="Calibri"/>
        <family val="2"/>
      </rPr>
      <t>37 weeks)</t>
    </r>
  </si>
  <si>
    <t xml:space="preserve">Kaplan-Meier Survival analysis up to 10 years of age by subgroups of congenital anomalies </t>
  </si>
  <si>
    <t>Include those with an isolated anomaly (cases should be selected using the codes N, A, R and I in 'mult_malf' EDMP derived variable: N: NTD isolated; A: isolated cardiac; R: isolated renal; I: isolated other)</t>
  </si>
  <si>
    <t xml:space="preserve">a) Singletons </t>
  </si>
  <si>
    <t>Subgroup binary variable number (al)</t>
  </si>
  <si>
    <t>al13</t>
  </si>
  <si>
    <t>al43</t>
  </si>
  <si>
    <t>al59</t>
  </si>
  <si>
    <t xml:space="preserve">Age at death </t>
  </si>
  <si>
    <t>EUROCAT Subgroups</t>
  </si>
  <si>
    <t>All anomalies</t>
  </si>
  <si>
    <t xml:space="preserve">      Spina Bifida</t>
  </si>
  <si>
    <t xml:space="preserve">   Hydrocephalus</t>
  </si>
  <si>
    <t>Severe microcephaly</t>
  </si>
  <si>
    <t>Congenital cataract</t>
  </si>
  <si>
    <t xml:space="preserve">   Aortic valve  atresia/stenosis</t>
  </si>
  <si>
    <r>
      <t xml:space="preserve">   PDA as </t>
    </r>
    <r>
      <rPr>
        <b/>
        <sz val="11"/>
        <color theme="1"/>
        <rFont val="Calibri"/>
        <family val="2"/>
      </rPr>
      <t>only</t>
    </r>
    <r>
      <rPr>
        <sz val="11"/>
        <color theme="1"/>
        <rFont val="Calibri"/>
        <family val="2"/>
      </rPr>
      <t xml:space="preserve"> CHD in term infants (&gt;=37 weeks)</t>
    </r>
  </si>
  <si>
    <t xml:space="preserve">  Cystic adenomatous malf of lung</t>
  </si>
  <si>
    <t>Cleft lip with or without cleft palate</t>
  </si>
  <si>
    <t>Oesophageal atresia with or without tracheo-oesophageal fistula</t>
  </si>
  <si>
    <t xml:space="preserve">   Atresia or stenosis of other parts of small intestine</t>
  </si>
  <si>
    <t>Ano-rectal atresia and stenosis</t>
  </si>
  <si>
    <t>Multicystic renal dysplasia</t>
  </si>
  <si>
    <t>Congenital hydronephrosis</t>
  </si>
  <si>
    <t xml:space="preserve">   Hypospadias</t>
  </si>
  <si>
    <r>
      <t>Limb reduction defects</t>
    </r>
    <r>
      <rPr>
        <sz val="11"/>
        <rFont val="Calibri"/>
        <family val="2"/>
      </rPr>
      <t> </t>
    </r>
  </si>
  <si>
    <t>Completed years
since birth (L_CH_AGED_Y)</t>
  </si>
  <si>
    <t>Completed months since birth (L_CH_AGED_M)</t>
  </si>
  <si>
    <t>Days
(equiv.)</t>
  </si>
  <si>
    <t>Year 0</t>
  </si>
  <si>
    <t>0-6</t>
  </si>
  <si>
    <t>Number alive at 0 days</t>
  </si>
  <si>
    <t>K-M survival estimate at 6 days</t>
  </si>
  <si>
    <t>95% LCL</t>
  </si>
  <si>
    <t>95% UCL</t>
  </si>
  <si>
    <t>7-27</t>
  </si>
  <si>
    <t>Number alive at 7 days</t>
  </si>
  <si>
    <t>K-M survival estimate at 27 days</t>
  </si>
  <si>
    <t>1-2</t>
  </si>
  <si>
    <t>28-90</t>
  </si>
  <si>
    <t>Number alive at 28 days</t>
  </si>
  <si>
    <t>Deaths at 28 days to end of month 2</t>
  </si>
  <si>
    <t>K-M survival estimate at end of month 2</t>
  </si>
  <si>
    <t>3-5</t>
  </si>
  <si>
    <t>91-182</t>
  </si>
  <si>
    <t>Number alive at 3 months</t>
  </si>
  <si>
    <t xml:space="preserve">Deaths at month 3 to end of month 5 </t>
  </si>
  <si>
    <t>K-M survival estimate at end of month 5</t>
  </si>
  <si>
    <t>6-11</t>
  </si>
  <si>
    <t>183-364</t>
  </si>
  <si>
    <t>Number alive at 6 months</t>
  </si>
  <si>
    <t>Deaths at month 6 to end of month 11</t>
  </si>
  <si>
    <t>K-M survival estimate at end of month 11</t>
  </si>
  <si>
    <t>Year 1</t>
  </si>
  <si>
    <t>12-23</t>
  </si>
  <si>
    <t>365-729</t>
  </si>
  <si>
    <t>Number alive at 1 year</t>
  </si>
  <si>
    <t>Deaths in year 1</t>
  </si>
  <si>
    <t>K-M survival estimate at end of year 1</t>
  </si>
  <si>
    <t>Year 2</t>
  </si>
  <si>
    <t>24-35</t>
  </si>
  <si>
    <t>730-1094</t>
  </si>
  <si>
    <t>Number alive at 2 years</t>
  </si>
  <si>
    <t>Deaths in year 2</t>
  </si>
  <si>
    <t>K-M survival estimate at end of year 2</t>
  </si>
  <si>
    <t>Year 3</t>
  </si>
  <si>
    <t>36-47</t>
  </si>
  <si>
    <t>1095-1460</t>
  </si>
  <si>
    <t>Number alive at 3 years</t>
  </si>
  <si>
    <t>Deaths in year 3</t>
  </si>
  <si>
    <t>K-M survival estimate at end of year 3</t>
  </si>
  <si>
    <t>Year 4</t>
  </si>
  <si>
    <t>48-59</t>
  </si>
  <si>
    <t>1461-1825</t>
  </si>
  <si>
    <t>Number alive at 4 years</t>
  </si>
  <si>
    <t>Deaths in year 4</t>
  </si>
  <si>
    <t>K-M survival estimate at end of year 4</t>
  </si>
  <si>
    <t>Year 5</t>
  </si>
  <si>
    <t>60-71</t>
  </si>
  <si>
    <t>1826-2190</t>
  </si>
  <si>
    <t>Number alive at 5 years</t>
  </si>
  <si>
    <t>Deaths in year 5</t>
  </si>
  <si>
    <t>K-M survival estimate at end of year 5</t>
  </si>
  <si>
    <t>Year 6</t>
  </si>
  <si>
    <t>72-83</t>
  </si>
  <si>
    <t>2191-2555</t>
  </si>
  <si>
    <t>Number alive at 6 years</t>
  </si>
  <si>
    <t>Deaths in year 6</t>
  </si>
  <si>
    <t>K-M survival estimate at end of year 6</t>
  </si>
  <si>
    <t>Year 7</t>
  </si>
  <si>
    <t>84-95</t>
  </si>
  <si>
    <t>2556-2921</t>
  </si>
  <si>
    <t>Number alive at 7 years</t>
  </si>
  <si>
    <t>Deaths in year 7</t>
  </si>
  <si>
    <t>K-M survival estimate at end of year 7</t>
  </si>
  <si>
    <t>Year 8</t>
  </si>
  <si>
    <t>96-107</t>
  </si>
  <si>
    <t>2922-3286</t>
  </si>
  <si>
    <t>Number alive at 8 years</t>
  </si>
  <si>
    <t>Deaths in year 8</t>
  </si>
  <si>
    <t>K-M survival estimate at end of year 8</t>
  </si>
  <si>
    <t>Year 9
(up to 10)</t>
  </si>
  <si>
    <t>108-119</t>
  </si>
  <si>
    <t>3287-3651</t>
  </si>
  <si>
    <t>Number alive at 9 years</t>
  </si>
  <si>
    <t>Deaths in year 9</t>
  </si>
  <si>
    <t>K-M survival estimate at end of year 9</t>
  </si>
  <si>
    <t>K-M= Kaplan-Meier; LCL = lower confidence limit; UCL = upper confidence limit</t>
  </si>
  <si>
    <t>b) All linked live births (singletons and multiples)</t>
  </si>
  <si>
    <t>Kaplan-Meier Survival analysis up to 10 years by subgroups of congenital anomalies</t>
  </si>
  <si>
    <t xml:space="preserve">All structural anomalies (select isolated cases using  A, N, R and I 'mult_malf' codes and potential multiple anomalies using 'M' code)
</t>
  </si>
  <si>
    <t xml:space="preserve">a) Singletons
</t>
  </si>
  <si>
    <t xml:space="preserve">All anomalies (all mult_malf groups included)
</t>
  </si>
  <si>
    <t>All linked live births (singletons and multiples) - Down syndrome</t>
  </si>
  <si>
    <t xml:space="preserve">Select those with Down syndrome and categorise: </t>
  </si>
  <si>
    <t>a) any with Down syndrome (al89 - no exclusions)</t>
  </si>
  <si>
    <t xml:space="preserve">b) Down syndrome with CHD and gastrointestinal anomaly (al89 + al17 +al40) </t>
  </si>
  <si>
    <t xml:space="preserve">c) Down syndrome with CHD (al89 + any CHD (al17) but not with gastrointestinal anomaly (exclude those with al40); </t>
  </si>
  <si>
    <t>d) Down syndrome with gastrointestinal anomaly (al89 +al40) and not with CHD (exclude those with al17);</t>
  </si>
  <si>
    <t>f) Down syndrome with neither CHD nor gastrointestinal anomaly (exclude those with codes al17 and al40);</t>
  </si>
  <si>
    <t>al89+al17+al40</t>
  </si>
  <si>
    <t>al89+al17
(exc. al40)</t>
  </si>
  <si>
    <t>al89+al40
(exc. al17)</t>
  </si>
  <si>
    <t>al89
(exc. al17 and al40)</t>
  </si>
  <si>
    <t xml:space="preserve">any with Down syndrome </t>
  </si>
  <si>
    <t xml:space="preserve">Down syndrome  with CHD and gastrointestinal anomaly </t>
  </si>
  <si>
    <t>Down syndrome with any CHD, but not gastrointestinal anomalies</t>
  </si>
  <si>
    <t xml:space="preserve">Down syndrome with any gastrointestinal anomaly, but not CHD </t>
  </si>
  <si>
    <t xml:space="preserve">Down syndrome without CHD and gastrointestinal anomaly </t>
  </si>
  <si>
    <t>Kaplan-Meier Survival analysis up to 10 years by subgroups of congenital anomalies - time trends (1995-2004 and 2005-2014)</t>
  </si>
  <si>
    <t>All linked live births (singletons and multiples) - isolated anomaly (cases should be selected using the codes N, A, R and I 'mult_malf' codes: N: NTD isolated; A: isolated cardiac; R: isolated renal; I: isolated other)</t>
  </si>
  <si>
    <t xml:space="preserve">a) 1995-2004 </t>
  </si>
  <si>
    <t>b) 2005-2014</t>
  </si>
  <si>
    <t xml:space="preserve">All linked live births (singletons and multiples) - All structural anomalies (select isolated cases using  A, N, R and I 'mult_malf' codes and potential multiple anomalies using 'M' code)
</t>
  </si>
  <si>
    <t>All linked live births (singletons and multiples) - all anomalies (all mult_malf groups included)</t>
  </si>
  <si>
    <t xml:space="preserve">All linked live births (singletons and multiples) - Down syndrome with or without additional anomalies </t>
  </si>
  <si>
    <t>All linked live births (singletons and multiples) - Genetic syndromes and other rare congenital anomalies</t>
  </si>
  <si>
    <t>No selection by ‘mult_malf’ code, use the subgroup number (al) for existing subgroups and the new subgroups number (aud) for new subgroups</t>
  </si>
  <si>
    <t>genetic syndromes - new subgroups</t>
  </si>
  <si>
    <t>Chromosomal anomalies</t>
  </si>
  <si>
    <t>Sequences</t>
  </si>
  <si>
    <t>Rare structural</t>
  </si>
  <si>
    <t>New subgroups for structural anomalies</t>
  </si>
  <si>
    <t xml:space="preserve">Subgroup binary variable number </t>
  </si>
  <si>
    <t>aud14</t>
  </si>
  <si>
    <t>aud15</t>
  </si>
  <si>
    <t>aud16</t>
  </si>
  <si>
    <t>aud17</t>
  </si>
  <si>
    <t>aud18</t>
  </si>
  <si>
    <t>aud20</t>
  </si>
  <si>
    <t>aud21</t>
  </si>
  <si>
    <t>aud22</t>
  </si>
  <si>
    <t>al92</t>
  </si>
  <si>
    <t>al93</t>
  </si>
  <si>
    <t>aud23</t>
  </si>
  <si>
    <t>aud24</t>
  </si>
  <si>
    <t>aud25</t>
  </si>
  <si>
    <t>aud27</t>
  </si>
  <si>
    <t>a11</t>
  </si>
  <si>
    <t>al12</t>
  </si>
  <si>
    <t>al14</t>
  </si>
  <si>
    <t>al16</t>
  </si>
  <si>
    <t>a20</t>
  </si>
  <si>
    <t>al25</t>
  </si>
  <si>
    <t>al26</t>
  </si>
  <si>
    <t>al111</t>
  </si>
  <si>
    <t>a35</t>
  </si>
  <si>
    <t>al47</t>
  </si>
  <si>
    <t>al60</t>
  </si>
  <si>
    <t>al79</t>
  </si>
  <si>
    <t>aud1</t>
  </si>
  <si>
    <t>aud3</t>
  </si>
  <si>
    <t>aud4</t>
  </si>
  <si>
    <t>aud5</t>
  </si>
  <si>
    <t>aud6</t>
  </si>
  <si>
    <t>aud7</t>
  </si>
  <si>
    <t>aud8</t>
  </si>
  <si>
    <t>aud9</t>
  </si>
  <si>
    <t>aud10</t>
  </si>
  <si>
    <t xml:space="preserve">Di George syndrome </t>
  </si>
  <si>
    <t>Goldenhar syndrome</t>
  </si>
  <si>
    <t>Cornelia de Lange syndrome</t>
  </si>
  <si>
    <t>Noonan syndrome</t>
  </si>
  <si>
    <t>Prader-Willi</t>
  </si>
  <si>
    <t>Beckwith Wiedeman syndrome</t>
  </si>
  <si>
    <t>Williams syndrome</t>
  </si>
  <si>
    <t>Angelman syndrome</t>
  </si>
  <si>
    <t>Patau syndrome/tri 13</t>
  </si>
  <si>
    <t>Edward syndrome/tri 18</t>
  </si>
  <si>
    <t xml:space="preserve">   Turner syndrome </t>
  </si>
  <si>
    <t xml:space="preserve">Klinefelter  syndrome </t>
  </si>
  <si>
    <t>Wolff-Hirschorn syndrome</t>
  </si>
  <si>
    <t>Cri-du chat syndrome</t>
  </si>
  <si>
    <t>Karyotype XXX</t>
  </si>
  <si>
    <t>Pierre-Robin sequence</t>
  </si>
  <si>
    <t>Encephalocele</t>
  </si>
  <si>
    <t>Arhinencephaly /   holoprosencephaly</t>
  </si>
  <si>
    <t>Anophthalmos / microphthalmos</t>
  </si>
  <si>
    <t>Anophthalmos</t>
  </si>
  <si>
    <t>Congenital glaucoma</t>
  </si>
  <si>
    <t>Anotia</t>
  </si>
  <si>
    <t>Common arterial truncus</t>
  </si>
  <si>
    <t>Double outlet right  ventricle</t>
  </si>
  <si>
    <t>Single ventricle</t>
  </si>
  <si>
    <t>Triscuspid atresia  and stenosis</t>
  </si>
  <si>
    <t>Ebstein’s anomaly</t>
  </si>
  <si>
    <t>Pulmonary valve  atresia</t>
  </si>
  <si>
    <t>Aortic atresia / interrupte aortic  arch</t>
  </si>
  <si>
    <t>Total anom pulm venous return</t>
  </si>
  <si>
    <t>Hirschsprung’s  disease</t>
  </si>
  <si>
    <t>Atresia of bile ducts</t>
  </si>
  <si>
    <t>Annular pancreas</t>
  </si>
  <si>
    <t xml:space="preserve">   Indeterminate sex</t>
  </si>
  <si>
    <t>Situs inversus</t>
  </si>
  <si>
    <t>VATER/VACTERL</t>
  </si>
  <si>
    <t>Anomalies of corpus callosum</t>
  </si>
  <si>
    <t>Anomalies of intestinal fixation</t>
  </si>
  <si>
    <t>Unilateral renal agenesis</t>
  </si>
  <si>
    <t>Accessory kidney</t>
  </si>
  <si>
    <t xml:space="preserve">Bladder exstrophy  </t>
  </si>
  <si>
    <t>Epispadia</t>
  </si>
  <si>
    <t>Posterior urethral valves</t>
  </si>
  <si>
    <t>Prune Belly</t>
  </si>
  <si>
    <t>Arthrogryposis multiplex congenita</t>
  </si>
  <si>
    <t>Years 1-4</t>
  </si>
  <si>
    <t>12-59</t>
  </si>
  <si>
    <t>365-1825</t>
  </si>
  <si>
    <t>Deaths in years 1-4</t>
  </si>
  <si>
    <t>Years 5-9 (up to 10)</t>
  </si>
  <si>
    <t>60-119</t>
  </si>
  <si>
    <t>1826-3651</t>
  </si>
  <si>
    <t>Deaths in years 5-9</t>
  </si>
  <si>
    <t xml:space="preserve">Cells should be zero </t>
  </si>
  <si>
    <t>Total deaths</t>
  </si>
  <si>
    <t>Total live births</t>
  </si>
  <si>
    <t xml:space="preserve">    24-27</t>
  </si>
  <si>
    <t xml:space="preserve">Results of the Cox proportional hazards regression - for survival up to 7 days of age, up to 28 days, up to 365 days </t>
  </si>
  <si>
    <t>The registries should test if the proportional hazards (PH) assumption is met. Crude global PH test p-values should be provided for each univariable analysis (highlighted in yellow) and global PH test p-value should be provided for the adjusted model.</t>
  </si>
  <si>
    <r>
      <t xml:space="preserve">Prenatal diagnosis: Yes: WHENDISC=6; No: WHENDISC=1-5, or 10; </t>
    </r>
    <r>
      <rPr>
        <sz val="14"/>
        <color rgb="FFFF0000"/>
        <rFont val="Calibri"/>
        <family val="2"/>
        <scheme val="minor"/>
      </rPr>
      <t>exclude those with WHENDISC=9</t>
    </r>
    <r>
      <rPr>
        <sz val="14"/>
        <color theme="1"/>
        <rFont val="Calibri"/>
        <family val="2"/>
        <scheme val="minor"/>
      </rPr>
      <t xml:space="preserve">; use AGEDISC variable (gest. age at diagnosis, weeks) to categorise gestational age at prenatal diagnosis </t>
    </r>
  </si>
  <si>
    <t>Birthweight is included in univariable analysis only (crude estimates only are required).</t>
  </si>
  <si>
    <t xml:space="preserve"> Model 1: the analysis of the effect of prenatal diagnosis on survival during the first year of life (isolated anomalies only including those with 'mult_malf'  codes N, A, and I)</t>
  </si>
  <si>
    <t>Total in subgroup</t>
  </si>
  <si>
    <t>Survival up to, days</t>
  </si>
  <si>
    <t>Variable</t>
  </si>
  <si>
    <t>Category</t>
  </si>
  <si>
    <t>Estimates</t>
  </si>
  <si>
    <t>Number non-missing</t>
  </si>
  <si>
    <t>No</t>
  </si>
  <si>
    <t>Reference</t>
  </si>
  <si>
    <t xml:space="preserve">Yes, &lt;22 wks
</t>
  </si>
  <si>
    <t>Crude</t>
  </si>
  <si>
    <t>Adjusted</t>
  </si>
  <si>
    <t xml:space="preserve">Yes, 32+ wks
</t>
  </si>
  <si>
    <t>Crude global PH test p-value</t>
  </si>
  <si>
    <t>20-34</t>
  </si>
  <si>
    <t>&lt;20</t>
  </si>
  <si>
    <t>35+</t>
  </si>
  <si>
    <t>Male</t>
  </si>
  <si>
    <t>Female</t>
  </si>
  <si>
    <t>1995-2004</t>
  </si>
  <si>
    <t>2005-2014</t>
  </si>
  <si>
    <t>2500-3999</t>
  </si>
  <si>
    <t>&lt;1000</t>
  </si>
  <si>
    <t>1000-1499</t>
  </si>
  <si>
    <t>1500-2499</t>
  </si>
  <si>
    <t>4000+</t>
  </si>
  <si>
    <t>37+</t>
  </si>
  <si>
    <t>&lt;28</t>
  </si>
  <si>
    <t>28-31</t>
  </si>
  <si>
    <t>32-36</t>
  </si>
  <si>
    <t>Total observations in adjusted model</t>
  </si>
  <si>
    <t xml:space="preserve">b) All linked live births (singletons and multiples) </t>
  </si>
  <si>
    <t>HR</t>
  </si>
  <si>
    <t>L_PROXY_SES</t>
  </si>
  <si>
    <t>High</t>
  </si>
  <si>
    <t>Middle</t>
  </si>
  <si>
    <t>Low</t>
  </si>
  <si>
    <t>Yes, 22-31 wks</t>
  </si>
  <si>
    <t xml:space="preserve"> Prenatal Diagnosis (yes/no); and GA_disc_gp </t>
  </si>
  <si>
    <t>Maternal age, years (matage_gr)</t>
  </si>
  <si>
    <t xml:space="preserve"> Year of Birth (Yeargp)</t>
  </si>
  <si>
    <t>Birth weight, g</t>
  </si>
  <si>
    <t>Gest. Age, weeks (GA_disc_gp)</t>
  </si>
  <si>
    <t>Wald test p-value</t>
  </si>
  <si>
    <t>Adjusted model Wald test (p-value)</t>
  </si>
  <si>
    <t>Results of the Cox proportional hazards regression analysing the effect of the risk factors on survival up to 365 days</t>
  </si>
  <si>
    <t>Model 2: the analysis of the effect of the listed risk factors on survival up to 365 days  (isolated anomalies only based on the 'mult_malf'  codes A,N, R and I - except al6, al19, al48 and al50 analysed in T 6A)</t>
  </si>
  <si>
    <r>
      <t>Limb reduction defects</t>
    </r>
    <r>
      <rPr>
        <sz val="11"/>
        <rFont val="Calibri"/>
      </rPr>
      <t> </t>
    </r>
  </si>
  <si>
    <t>L_CH_SEX</t>
  </si>
  <si>
    <t>Birth weight, g
(BW_gp)</t>
  </si>
  <si>
    <t>SES (registry-specific, e.g. L_MATDEPR_IND - ranked into quintiles for BINOCAR)</t>
  </si>
  <si>
    <t>Model 3: the analysis of the effect of the listed risk factors on survival up to 365 days  - include all structural anomalies (select isolated cases using  A, N, R and I 'mult_malf' codes and potential multiple anomalies using 'M' code)</t>
  </si>
  <si>
    <t>Model 4: the analysis of the effect of the listed risk factors on survival up to 365 days  - include all anomalies (all mult_malf groups included)</t>
  </si>
  <si>
    <t>Model 5: the analysis of the effect of the listed risk factors on survival up to 365 days- Down syndrome with or without additional anomalies</t>
  </si>
  <si>
    <t>All linked live births (singletons and multiples)</t>
  </si>
  <si>
    <t>Results of the Cox proportional hazards regression analysing the effect of the risk factors on survival during 1-9 years of age</t>
  </si>
  <si>
    <t>Model 6: the analysis of the effect of the listed risk factors on survival during 1-9 years of age  - include all  cases with isolated anomalies (include only those with 'mult_malf' codes N, A, R and I)</t>
  </si>
  <si>
    <t>Model 7: the analysis of the effect of the listed risk factors on survival during 1-9 years of age  - include all structural anomalies (select isolated cases using  A, N, R and I 'mult_malf' codes and potential multiple anomalies using 'M' code)</t>
  </si>
  <si>
    <t>Model 8: the analysis of the effect of the listed risk factors on survival during 1-9 years of age  - include all anomalies (all mult_malf groups included)</t>
  </si>
  <si>
    <t xml:space="preserve">Model 9: the analysis of the effect of the listed risk factors on survival during 1-9 years of age  - Down syndrome with or without additional anomalies </t>
  </si>
  <si>
    <t>Resident populations and deaths in the background registry population, by year of death and age at death</t>
  </si>
  <si>
    <t>X</t>
  </si>
  <si>
    <t>= outside of study inclusion criteria</t>
  </si>
  <si>
    <t>Population and Deaths of children up to 10 years of age</t>
  </si>
  <si>
    <t>Age in years</t>
  </si>
  <si>
    <t>Pop ('000) ('000)</t>
  </si>
  <si>
    <t>Deaths</t>
  </si>
  <si>
    <t xml:space="preserve">Pop ('000) </t>
  </si>
  <si>
    <t>Year of Death</t>
  </si>
  <si>
    <t xml:space="preserve"> Neonatal and fetal deaths in the background population by year</t>
  </si>
  <si>
    <t>Total livebirths</t>
  </si>
  <si>
    <t>Number of the total livebirths</t>
  </si>
  <si>
    <t>Neonatal mortality</t>
  </si>
  <si>
    <t xml:space="preserve">number of neonatal deaths (day 0-27) after live birth </t>
  </si>
  <si>
    <t>Early neonatal mortality</t>
  </si>
  <si>
    <t>number of early neonatal deaths (day 0-6) after live birth</t>
  </si>
  <si>
    <t>Fetal mortality</t>
  </si>
  <si>
    <t xml:space="preserve">number of fetal deaths at or after 22/24 completed weeks of gestation* </t>
  </si>
  <si>
    <t>*Gestational age for stillbirth definition differs between the participating regions</t>
  </si>
  <si>
    <t>Adjusted Kaplan-Meier survival estimates at 7, 28 and 365 days  (1 risk factor at a time)</t>
  </si>
  <si>
    <r>
      <t xml:space="preserve">Prenatal diagnosis: Yes: WHENDISC=6; No: WHENDISC=1-5, or 10; </t>
    </r>
    <r>
      <rPr>
        <sz val="12"/>
        <color rgb="FFFF0000"/>
        <rFont val="Calibri"/>
        <family val="2"/>
        <scheme val="minor"/>
      </rPr>
      <t>exclude those with WHENDISC=9</t>
    </r>
    <r>
      <rPr>
        <sz val="12"/>
        <color theme="1"/>
        <rFont val="Calibri"/>
        <family val="2"/>
        <scheme val="minor"/>
      </rPr>
      <t xml:space="preserve">; use AGEDISC variable (gest. age at diagnosis, weeks) to categorise gestational age at prenatal diagnosis </t>
    </r>
  </si>
  <si>
    <t>All births, isolated anomalies only including those with 'mult_malf'  codes N, A, and I</t>
  </si>
  <si>
    <t>Risk factor</t>
  </si>
  <si>
    <t>Number in category</t>
  </si>
  <si>
    <t>No prenatal diagnosis</t>
  </si>
  <si>
    <t>&lt;22 wks</t>
  </si>
  <si>
    <t>22-31 wks</t>
  </si>
  <si>
    <t>32+ wks</t>
  </si>
  <si>
    <t>Model</t>
  </si>
  <si>
    <t>7 days</t>
  </si>
  <si>
    <t>Adjusted survival</t>
  </si>
  <si>
    <t>28 days</t>
  </si>
  <si>
    <t>365 days</t>
  </si>
  <si>
    <t>5 (most deprived)</t>
  </si>
  <si>
    <t>Adjusted survival estimates at 1 and 10 years, 1 risk factor at a time</t>
  </si>
  <si>
    <t>(estimates evaluated at end of 364 and 3651 days respectively)</t>
  </si>
  <si>
    <t>All linked live births (singletons and multiples) and isolated structural anomalies (A, R, N, I)</t>
  </si>
  <si>
    <t>al40</t>
  </si>
  <si>
    <t>Digestive system</t>
  </si>
  <si>
    <t>1 year</t>
  </si>
  <si>
    <t>10 years</t>
  </si>
  <si>
    <t>All linked live births (singletons and multiples) with Down syndrome</t>
  </si>
  <si>
    <t>Gest. Age, weeks (A_ga_gp)</t>
  </si>
  <si>
    <t>Birth weight, g (A_bw_gp)</t>
  </si>
  <si>
    <t xml:space="preserve"> Year of Birth (A_yeargp)</t>
  </si>
  <si>
    <t>Maternal age, years (A_matage_gp)</t>
  </si>
  <si>
    <t>SEX (A_ch_sex)</t>
  </si>
  <si>
    <t xml:space="preserve"> Prenatal Diagnosis (yes/no); and A_ga_disc_gp </t>
  </si>
  <si>
    <t>1 (least deprived)</t>
  </si>
  <si>
    <t>Middle (Q2-4 for L_MATDEPR_IND)</t>
  </si>
  <si>
    <t>A_PROXY_SES (Proxy variable for SES)</t>
  </si>
  <si>
    <t>High (Q1, least deprived, for L_MATDEPR_IND)</t>
  </si>
  <si>
    <t>Low (Q5, most deprived, for L_MATDEPR_IND)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</si>
</sst>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0\)"/>
  </numFmts>
  <fonts count="3056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6"/>
      <color rgb="FF3105EB"/>
      <name val="Calibri"/>
      <family val="2"/>
      <scheme val="minor"/>
    </font>
    <font>
      <b/>
      <sz val="14"/>
      <color rgb="FF3105EB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3F413F"/>
      <name val="Calibri"/>
      <family val="2"/>
      <scheme val="minor"/>
    </font>
    <font>
      <sz val="11"/>
      <color rgb="FF3105EB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3F413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1"/>
      <color rgb="FF3105EB"/>
      <name val="Calibri"/>
      <family val="2"/>
    </font>
  </fonts>
  <fills count="65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ADD8E6"/>
      </patternFill>
    </fill>
    <fill>
      <patternFill patternType="solid">
        <fgColor rgb="FFADD8E6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rgb="FFF08080"/>
      </patternFill>
    </fill>
    <fill>
      <patternFill patternType="solid">
        <fgColor theme="0" tint="-4.974517044587542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rgb="FFFAF0E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ADD8E6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0" tint="-4.986724448377941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5"/>
      </patternFill>
    </fill>
  </fills>
  <borders count="19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0" fontId="10" fillId="0" borderId="1720"/>
    <xf numFmtId="0" fontId="10" fillId="542" borderId="1720" applyNumberFormat="0" applyBorder="0" applyAlignment="0" applyProtection="0"/>
    <xf numFmtId="0" fontId="12" fillId="0" borderId="1720"/>
    <xf numFmtId="0" fontId="8" fillId="0" borderId="1720"/>
    <xf numFmtId="0" fontId="7" fillId="0" borderId="1720"/>
    <xf numFmtId="0" fontId="6" fillId="0" borderId="1720"/>
    <xf numFmtId="0" fontId="6" fillId="642" borderId="1720" applyNumberFormat="0" applyBorder="0" applyAlignment="0" applyProtection="0"/>
    <xf numFmtId="0" fontId="6" fillId="641" borderId="1720" applyNumberFormat="0" applyBorder="0" applyAlignment="0" applyProtection="0"/>
    <xf numFmtId="0" fontId="5" fillId="0" borderId="1720"/>
    <xf numFmtId="0" fontId="5" fillId="0" borderId="1720"/>
    <xf numFmtId="0" fontId="5" fillId="645" borderId="1720" applyNumberFormat="0" applyBorder="0" applyAlignment="0" applyProtection="0"/>
    <xf numFmtId="0" fontId="5" fillId="0" borderId="1720"/>
    <xf numFmtId="0" fontId="5" fillId="649" borderId="1720" applyNumberFormat="0" applyBorder="0" applyAlignment="0" applyProtection="0"/>
    <xf numFmtId="0" fontId="3" fillId="0" borderId="1720"/>
    <xf numFmtId="0" fontId="3" fillId="642" borderId="1720" applyNumberFormat="0" applyBorder="0" applyAlignment="0" applyProtection="0"/>
    <xf numFmtId="0" fontId="3" fillId="641" borderId="1720" applyNumberFormat="0" applyBorder="0" applyAlignment="0" applyProtection="0"/>
  </cellStyleXfs>
  <cellXfs count="3854">
    <xf numFmtId="0" fontId="0" fillId="0" borderId="0" xfId="0"/>
    <xf numFmtId="0" fontId="13" fillId="3" borderId="2" xfId="0" applyFont="1" applyFill="1" applyBorder="1"/>
    <xf numFmtId="0" fontId="21" fillId="11" borderId="10" xfId="0" applyFont="1" applyFill="1" applyBorder="1"/>
    <xf numFmtId="0" fontId="29" fillId="19" borderId="18" xfId="0" applyFont="1" applyFill="1" applyBorder="1"/>
    <xf numFmtId="0" fontId="37" fillId="0" borderId="26" xfId="0" applyFont="1" applyBorder="1"/>
    <xf numFmtId="0" fontId="38" fillId="0" borderId="27" xfId="0" applyFont="1" applyBorder="1"/>
    <xf numFmtId="0" fontId="39" fillId="0" borderId="29" xfId="0" applyFont="1" applyBorder="1"/>
    <xf numFmtId="0" fontId="40" fillId="0" borderId="30" xfId="0" applyFont="1" applyBorder="1"/>
    <xf numFmtId="0" fontId="42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666" fillId="0" borderId="622" xfId="0" applyFont="1" applyBorder="1"/>
    <xf numFmtId="0" fontId="667" fillId="0" borderId="623" xfId="0" applyFont="1" applyBorder="1"/>
    <xf numFmtId="0" fontId="668" fillId="0" borderId="624" xfId="0" applyFont="1" applyBorder="1"/>
    <xf numFmtId="0" fontId="669" fillId="0" borderId="625" xfId="0" applyFont="1" applyBorder="1"/>
    <xf numFmtId="0" fontId="670" fillId="0" borderId="626" xfId="0" applyFont="1" applyBorder="1"/>
    <xf numFmtId="0" fontId="671" fillId="0" borderId="627" xfId="0" applyFont="1" applyBorder="1"/>
    <xf numFmtId="0" fontId="672" fillId="0" borderId="628" xfId="0" applyFont="1" applyBorder="1"/>
    <xf numFmtId="0" fontId="673" fillId="0" borderId="629" xfId="0" applyFont="1" applyBorder="1"/>
    <xf numFmtId="0" fontId="674" fillId="0" borderId="630" xfId="0" applyFont="1" applyBorder="1"/>
    <xf numFmtId="0" fontId="675" fillId="0" borderId="631" xfId="0" applyFont="1" applyBorder="1"/>
    <xf numFmtId="0" fontId="676" fillId="0" borderId="632" xfId="0" applyFont="1" applyBorder="1"/>
    <xf numFmtId="0" fontId="677" fillId="0" borderId="633" xfId="0" applyFont="1" applyBorder="1"/>
    <xf numFmtId="0" fontId="678" fillId="0" borderId="634" xfId="0" applyFont="1" applyBorder="1"/>
    <xf numFmtId="0" fontId="679" fillId="0" borderId="635" xfId="0" applyFont="1" applyBorder="1"/>
    <xf numFmtId="0" fontId="680" fillId="0" borderId="636" xfId="0" applyFont="1" applyBorder="1"/>
    <xf numFmtId="0" fontId="681" fillId="0" borderId="637" xfId="0" applyFont="1" applyBorder="1"/>
    <xf numFmtId="0" fontId="682" fillId="0" borderId="638" xfId="0" applyFont="1" applyBorder="1"/>
    <xf numFmtId="0" fontId="683" fillId="0" borderId="639" xfId="0" applyFont="1" applyBorder="1"/>
    <xf numFmtId="0" fontId="684" fillId="0" borderId="640" xfId="0" applyFont="1" applyBorder="1"/>
    <xf numFmtId="0" fontId="685" fillId="0" borderId="641" xfId="0" applyFont="1" applyBorder="1"/>
    <xf numFmtId="0" fontId="686" fillId="0" borderId="642" xfId="0" applyFont="1" applyBorder="1"/>
    <xf numFmtId="0" fontId="687" fillId="0" borderId="643" xfId="0" applyFont="1" applyBorder="1"/>
    <xf numFmtId="0" fontId="688" fillId="0" borderId="644" xfId="0" applyFont="1" applyBorder="1"/>
    <xf numFmtId="0" fontId="689" fillId="0" borderId="645" xfId="0" applyFont="1" applyBorder="1"/>
    <xf numFmtId="0" fontId="690" fillId="0" borderId="646" xfId="0" applyFont="1" applyBorder="1"/>
    <xf numFmtId="0" fontId="691" fillId="0" borderId="647" xfId="0" applyFont="1" applyBorder="1"/>
    <xf numFmtId="0" fontId="692" fillId="0" borderId="648" xfId="0" applyFont="1" applyBorder="1"/>
    <xf numFmtId="0" fontId="693" fillId="0" borderId="649" xfId="0" applyFont="1" applyBorder="1"/>
    <xf numFmtId="0" fontId="694" fillId="0" borderId="650" xfId="0" applyFont="1" applyBorder="1"/>
    <xf numFmtId="0" fontId="695" fillId="0" borderId="651" xfId="0" applyFont="1" applyBorder="1"/>
    <xf numFmtId="0" fontId="696" fillId="0" borderId="652" xfId="0" applyFont="1" applyBorder="1"/>
    <xf numFmtId="0" fontId="697" fillId="0" borderId="653" xfId="0" applyFont="1" applyBorder="1"/>
    <xf numFmtId="0" fontId="698" fillId="0" borderId="654" xfId="0" applyFont="1" applyBorder="1"/>
    <xf numFmtId="0" fontId="699" fillId="0" borderId="655" xfId="0" applyFont="1" applyBorder="1"/>
    <xf numFmtId="0" fontId="700" fillId="0" borderId="656" xfId="0" applyFont="1" applyBorder="1"/>
    <xf numFmtId="0" fontId="701" fillId="0" borderId="657" xfId="0" applyFont="1" applyBorder="1"/>
    <xf numFmtId="0" fontId="702" fillId="0" borderId="658" xfId="0" applyFont="1" applyBorder="1"/>
    <xf numFmtId="0" fontId="703" fillId="0" borderId="659" xfId="0" applyFont="1" applyBorder="1"/>
    <xf numFmtId="0" fontId="704" fillId="0" borderId="660" xfId="0" applyFont="1" applyBorder="1"/>
    <xf numFmtId="0" fontId="705" fillId="0" borderId="661" xfId="0" applyFont="1" applyBorder="1"/>
    <xf numFmtId="0" fontId="706" fillId="0" borderId="662" xfId="0" applyFont="1" applyBorder="1"/>
    <xf numFmtId="0" fontId="707" fillId="0" borderId="663" xfId="0" applyFont="1" applyBorder="1"/>
    <xf numFmtId="0" fontId="708" fillId="0" borderId="664" xfId="0" applyFont="1" applyBorder="1"/>
    <xf numFmtId="0" fontId="709" fillId="0" borderId="665" xfId="0" applyFont="1" applyBorder="1"/>
    <xf numFmtId="0" fontId="710" fillId="0" borderId="666" xfId="0" applyFont="1" applyBorder="1"/>
    <xf numFmtId="0" fontId="711" fillId="0" borderId="667" xfId="0" applyFont="1" applyBorder="1"/>
    <xf numFmtId="0" fontId="712" fillId="0" borderId="668" xfId="0" applyFont="1" applyBorder="1"/>
    <xf numFmtId="0" fontId="713" fillId="0" borderId="669" xfId="0" applyFont="1" applyBorder="1"/>
    <xf numFmtId="0" fontId="714" fillId="0" borderId="670" xfId="0" applyFont="1" applyBorder="1"/>
    <xf numFmtId="0" fontId="715" fillId="0" borderId="671" xfId="0" applyFont="1" applyBorder="1"/>
    <xf numFmtId="0" fontId="716" fillId="0" borderId="672" xfId="0" applyFont="1" applyBorder="1"/>
    <xf numFmtId="0" fontId="717" fillId="0" borderId="673" xfId="0" applyFont="1" applyBorder="1"/>
    <xf numFmtId="0" fontId="718" fillId="0" borderId="674" xfId="0" applyFont="1" applyBorder="1"/>
    <xf numFmtId="0" fontId="719" fillId="0" borderId="675" xfId="0" applyFont="1" applyBorder="1"/>
    <xf numFmtId="0" fontId="720" fillId="0" borderId="676" xfId="0" applyFont="1" applyBorder="1"/>
    <xf numFmtId="0" fontId="721" fillId="0" borderId="677" xfId="0" applyFont="1" applyBorder="1"/>
    <xf numFmtId="0" fontId="722" fillId="0" borderId="678" xfId="0" applyFont="1" applyBorder="1"/>
    <xf numFmtId="0" fontId="723" fillId="0" borderId="679" xfId="0" applyFont="1" applyBorder="1"/>
    <xf numFmtId="0" fontId="724" fillId="0" borderId="680" xfId="0" applyFont="1" applyBorder="1"/>
    <xf numFmtId="0" fontId="725" fillId="0" borderId="681" xfId="0" applyFont="1" applyBorder="1"/>
    <xf numFmtId="0" fontId="726" fillId="0" borderId="682" xfId="0" applyFont="1" applyBorder="1"/>
    <xf numFmtId="0" fontId="727" fillId="0" borderId="683" xfId="0" applyFont="1" applyBorder="1"/>
    <xf numFmtId="0" fontId="728" fillId="0" borderId="684" xfId="0" applyFont="1" applyBorder="1"/>
    <xf numFmtId="0" fontId="729" fillId="0" borderId="685" xfId="0" applyFont="1" applyBorder="1"/>
    <xf numFmtId="0" fontId="730" fillId="0" borderId="686" xfId="0" applyFont="1" applyBorder="1"/>
    <xf numFmtId="0" fontId="731" fillId="0" borderId="687" xfId="0" applyFont="1" applyBorder="1"/>
    <xf numFmtId="0" fontId="732" fillId="0" borderId="688" xfId="0" applyFont="1" applyBorder="1"/>
    <xf numFmtId="0" fontId="733" fillId="0" borderId="689" xfId="0" applyFont="1" applyBorder="1"/>
    <xf numFmtId="0" fontId="734" fillId="0" borderId="690" xfId="0" applyFont="1" applyBorder="1"/>
    <xf numFmtId="0" fontId="735" fillId="0" borderId="691" xfId="0" applyFont="1" applyBorder="1"/>
    <xf numFmtId="0" fontId="736" fillId="0" borderId="692" xfId="0" applyFont="1" applyBorder="1"/>
    <xf numFmtId="0" fontId="737" fillId="0" borderId="693" xfId="0" applyFont="1" applyBorder="1"/>
    <xf numFmtId="0" fontId="738" fillId="0" borderId="694" xfId="0" applyFont="1" applyBorder="1"/>
    <xf numFmtId="0" fontId="739" fillId="0" borderId="695" xfId="0" applyFont="1" applyBorder="1"/>
    <xf numFmtId="0" fontId="740" fillId="0" borderId="696" xfId="0" applyFont="1" applyBorder="1"/>
    <xf numFmtId="0" fontId="741" fillId="0" borderId="697" xfId="0" applyFont="1" applyBorder="1"/>
    <xf numFmtId="0" fontId="742" fillId="0" borderId="698" xfId="0" applyFont="1" applyBorder="1"/>
    <xf numFmtId="0" fontId="743" fillId="0" borderId="699" xfId="0" applyFont="1" applyBorder="1"/>
    <xf numFmtId="0" fontId="744" fillId="0" borderId="700" xfId="0" applyFont="1" applyBorder="1"/>
    <xf numFmtId="0" fontId="745" fillId="0" borderId="701" xfId="0" applyFont="1" applyBorder="1"/>
    <xf numFmtId="0" fontId="746" fillId="0" borderId="702" xfId="0" applyFont="1" applyBorder="1"/>
    <xf numFmtId="0" fontId="747" fillId="0" borderId="703" xfId="0" applyFont="1" applyBorder="1"/>
    <xf numFmtId="0" fontId="748" fillId="0" borderId="704" xfId="0" applyFont="1" applyBorder="1"/>
    <xf numFmtId="0" fontId="749" fillId="0" borderId="705" xfId="0" applyFont="1" applyBorder="1"/>
    <xf numFmtId="0" fontId="750" fillId="0" borderId="706" xfId="0" applyFont="1" applyBorder="1"/>
    <xf numFmtId="0" fontId="751" fillId="0" borderId="707" xfId="0" applyFont="1" applyBorder="1"/>
    <xf numFmtId="0" fontId="752" fillId="0" borderId="708" xfId="0" applyFont="1" applyBorder="1"/>
    <xf numFmtId="0" fontId="753" fillId="0" borderId="709" xfId="0" applyFont="1" applyBorder="1"/>
    <xf numFmtId="0" fontId="754" fillId="0" borderId="710" xfId="0" applyFont="1" applyBorder="1"/>
    <xf numFmtId="0" fontId="755" fillId="0" borderId="711" xfId="0" applyFont="1" applyBorder="1"/>
    <xf numFmtId="0" fontId="756" fillId="0" borderId="712" xfId="0" applyFont="1" applyBorder="1"/>
    <xf numFmtId="0" fontId="757" fillId="0" borderId="713" xfId="0" applyFont="1" applyBorder="1"/>
    <xf numFmtId="0" fontId="758" fillId="0" borderId="714" xfId="0" applyFont="1" applyBorder="1"/>
    <xf numFmtId="0" fontId="759" fillId="0" borderId="715" xfId="0" applyFont="1" applyBorder="1"/>
    <xf numFmtId="0" fontId="760" fillId="0" borderId="716" xfId="0" applyFont="1" applyBorder="1"/>
    <xf numFmtId="0" fontId="761" fillId="0" borderId="717" xfId="0" applyFont="1" applyBorder="1"/>
    <xf numFmtId="0" fontId="762" fillId="0" borderId="718" xfId="0" applyFont="1" applyBorder="1"/>
    <xf numFmtId="0" fontId="763" fillId="0" borderId="719" xfId="0" applyFont="1" applyBorder="1"/>
    <xf numFmtId="0" fontId="764" fillId="0" borderId="720" xfId="0" applyFont="1" applyBorder="1"/>
    <xf numFmtId="0" fontId="765" fillId="0" borderId="721" xfId="0" applyFont="1" applyBorder="1"/>
    <xf numFmtId="0" fontId="766" fillId="0" borderId="722" xfId="0" applyFont="1" applyBorder="1"/>
    <xf numFmtId="0" fontId="767" fillId="0" borderId="723" xfId="0" applyFont="1" applyBorder="1"/>
    <xf numFmtId="0" fontId="768" fillId="0" borderId="724" xfId="0" applyFont="1" applyBorder="1"/>
    <xf numFmtId="0" fontId="769" fillId="0" borderId="725" xfId="0" applyFont="1" applyBorder="1"/>
    <xf numFmtId="0" fontId="770" fillId="0" borderId="726" xfId="0" applyFont="1" applyBorder="1"/>
    <xf numFmtId="0" fontId="771" fillId="0" borderId="727" xfId="0" applyFont="1" applyBorder="1"/>
    <xf numFmtId="0" fontId="772" fillId="0" borderId="728" xfId="0" applyFont="1" applyBorder="1"/>
    <xf numFmtId="0" fontId="773" fillId="0" borderId="729" xfId="0" applyFont="1" applyBorder="1"/>
    <xf numFmtId="0" fontId="774" fillId="0" borderId="730" xfId="0" applyFont="1" applyBorder="1"/>
    <xf numFmtId="0" fontId="775" fillId="0" borderId="731" xfId="0" applyFont="1" applyBorder="1"/>
    <xf numFmtId="0" fontId="776" fillId="0" borderId="732" xfId="0" applyFont="1" applyBorder="1"/>
    <xf numFmtId="0" fontId="777" fillId="0" borderId="733" xfId="0" applyFont="1" applyBorder="1"/>
    <xf numFmtId="0" fontId="778" fillId="0" borderId="734" xfId="0" applyFont="1" applyBorder="1"/>
    <xf numFmtId="0" fontId="779" fillId="0" borderId="735" xfId="0" applyFont="1" applyBorder="1"/>
    <xf numFmtId="0" fontId="780" fillId="0" borderId="736" xfId="0" applyFont="1" applyBorder="1"/>
    <xf numFmtId="0" fontId="781" fillId="0" borderId="737" xfId="0" applyFont="1" applyBorder="1"/>
    <xf numFmtId="0" fontId="782" fillId="0" borderId="738" xfId="0" applyFont="1" applyBorder="1"/>
    <xf numFmtId="0" fontId="783" fillId="0" borderId="739" xfId="0" applyFont="1" applyBorder="1"/>
    <xf numFmtId="0" fontId="784" fillId="0" borderId="740" xfId="0" applyFont="1" applyBorder="1"/>
    <xf numFmtId="0" fontId="785" fillId="0" borderId="741" xfId="0" applyFont="1" applyBorder="1"/>
    <xf numFmtId="0" fontId="786" fillId="0" borderId="742" xfId="0" applyFont="1" applyBorder="1"/>
    <xf numFmtId="0" fontId="787" fillId="0" borderId="743" xfId="0" applyFont="1" applyBorder="1"/>
    <xf numFmtId="0" fontId="788" fillId="0" borderId="744" xfId="0" applyFont="1" applyBorder="1"/>
    <xf numFmtId="0" fontId="789" fillId="0" borderId="745" xfId="0" applyFont="1" applyBorder="1"/>
    <xf numFmtId="0" fontId="790" fillId="0" borderId="746" xfId="0" applyFont="1" applyBorder="1"/>
    <xf numFmtId="0" fontId="791" fillId="0" borderId="747" xfId="0" applyFont="1" applyBorder="1"/>
    <xf numFmtId="0" fontId="792" fillId="0" borderId="748" xfId="0" applyFont="1" applyBorder="1"/>
    <xf numFmtId="0" fontId="793" fillId="0" borderId="749" xfId="0" applyFont="1" applyBorder="1"/>
    <xf numFmtId="0" fontId="794" fillId="0" borderId="750" xfId="0" applyFont="1" applyBorder="1"/>
    <xf numFmtId="0" fontId="795" fillId="0" borderId="751" xfId="0" applyFont="1" applyBorder="1"/>
    <xf numFmtId="0" fontId="796" fillId="0" borderId="752" xfId="0" applyFont="1" applyBorder="1"/>
    <xf numFmtId="0" fontId="797" fillId="0" borderId="753" xfId="0" applyFont="1" applyBorder="1"/>
    <xf numFmtId="0" fontId="798" fillId="0" borderId="754" xfId="0" applyFont="1" applyBorder="1"/>
    <xf numFmtId="0" fontId="799" fillId="0" borderId="755" xfId="0" applyFont="1" applyBorder="1"/>
    <xf numFmtId="0" fontId="800" fillId="0" borderId="756" xfId="0" applyFont="1" applyBorder="1"/>
    <xf numFmtId="0" fontId="801" fillId="0" borderId="757" xfId="0" applyFont="1" applyBorder="1"/>
    <xf numFmtId="0" fontId="802" fillId="0" borderId="758" xfId="0" applyFont="1" applyBorder="1"/>
    <xf numFmtId="0" fontId="803" fillId="0" borderId="759" xfId="0" applyFont="1" applyBorder="1"/>
    <xf numFmtId="0" fontId="804" fillId="0" borderId="760" xfId="0" applyFont="1" applyBorder="1"/>
    <xf numFmtId="0" fontId="805" fillId="0" borderId="761" xfId="0" applyFont="1" applyBorder="1"/>
    <xf numFmtId="0" fontId="806" fillId="0" borderId="762" xfId="0" applyFont="1" applyBorder="1"/>
    <xf numFmtId="0" fontId="807" fillId="0" borderId="763" xfId="0" applyFont="1" applyBorder="1"/>
    <xf numFmtId="0" fontId="808" fillId="0" borderId="764" xfId="0" applyFont="1" applyBorder="1"/>
    <xf numFmtId="0" fontId="809" fillId="0" borderId="765" xfId="0" applyFont="1" applyBorder="1"/>
    <xf numFmtId="0" fontId="810" fillId="0" borderId="766" xfId="0" applyFont="1" applyBorder="1"/>
    <xf numFmtId="0" fontId="811" fillId="0" borderId="767" xfId="0" applyFont="1" applyBorder="1"/>
    <xf numFmtId="0" fontId="812" fillId="0" borderId="768" xfId="0" applyFont="1" applyBorder="1"/>
    <xf numFmtId="0" fontId="813" fillId="0" borderId="769" xfId="0" applyFont="1" applyBorder="1"/>
    <xf numFmtId="0" fontId="814" fillId="0" borderId="770" xfId="0" applyFont="1" applyBorder="1"/>
    <xf numFmtId="0" fontId="815" fillId="0" borderId="771" xfId="0" applyFont="1" applyBorder="1"/>
    <xf numFmtId="0" fontId="816" fillId="0" borderId="772" xfId="0" applyFont="1" applyBorder="1"/>
    <xf numFmtId="0" fontId="817" fillId="0" borderId="773" xfId="0" applyFont="1" applyBorder="1"/>
    <xf numFmtId="0" fontId="818" fillId="0" borderId="774" xfId="0" applyFont="1" applyBorder="1"/>
    <xf numFmtId="0" fontId="819" fillId="0" borderId="775" xfId="0" applyFont="1" applyBorder="1"/>
    <xf numFmtId="0" fontId="820" fillId="0" borderId="776" xfId="0" applyFont="1" applyBorder="1"/>
    <xf numFmtId="0" fontId="821" fillId="0" borderId="777" xfId="0" applyFont="1" applyBorder="1"/>
    <xf numFmtId="0" fontId="822" fillId="0" borderId="778" xfId="0" applyFont="1" applyBorder="1"/>
    <xf numFmtId="0" fontId="823" fillId="0" borderId="779" xfId="0" applyFont="1" applyBorder="1"/>
    <xf numFmtId="0" fontId="824" fillId="0" borderId="780" xfId="0" applyFont="1" applyBorder="1"/>
    <xf numFmtId="0" fontId="825" fillId="0" borderId="781" xfId="0" applyFont="1" applyBorder="1"/>
    <xf numFmtId="0" fontId="826" fillId="0" borderId="782" xfId="0" applyFont="1" applyBorder="1"/>
    <xf numFmtId="0" fontId="827" fillId="0" borderId="783" xfId="0" applyFont="1" applyBorder="1"/>
    <xf numFmtId="0" fontId="828" fillId="0" borderId="784" xfId="0" applyFont="1" applyBorder="1"/>
    <xf numFmtId="0" fontId="829" fillId="0" borderId="785" xfId="0" applyFont="1" applyBorder="1"/>
    <xf numFmtId="0" fontId="830" fillId="0" borderId="786" xfId="0" applyFont="1" applyBorder="1"/>
    <xf numFmtId="0" fontId="831" fillId="0" borderId="787" xfId="0" applyFont="1" applyBorder="1"/>
    <xf numFmtId="0" fontId="832" fillId="0" borderId="788" xfId="0" applyFont="1" applyBorder="1"/>
    <xf numFmtId="0" fontId="833" fillId="0" borderId="789" xfId="0" applyFont="1" applyBorder="1"/>
    <xf numFmtId="0" fontId="834" fillId="0" borderId="790" xfId="0" applyFont="1" applyBorder="1"/>
    <xf numFmtId="0" fontId="835" fillId="0" borderId="791" xfId="0" applyFont="1" applyBorder="1"/>
    <xf numFmtId="0" fontId="836" fillId="0" borderId="792" xfId="0" applyFont="1" applyBorder="1"/>
    <xf numFmtId="0" fontId="837" fillId="0" borderId="793" xfId="0" applyFont="1" applyBorder="1"/>
    <xf numFmtId="0" fontId="838" fillId="0" borderId="794" xfId="0" applyFont="1" applyBorder="1"/>
    <xf numFmtId="0" fontId="839" fillId="0" borderId="795" xfId="0" applyFont="1" applyBorder="1"/>
    <xf numFmtId="0" fontId="840" fillId="0" borderId="796" xfId="0" applyFont="1" applyBorder="1"/>
    <xf numFmtId="0" fontId="841" fillId="0" borderId="797" xfId="0" applyFont="1" applyBorder="1"/>
    <xf numFmtId="0" fontId="842" fillId="0" borderId="798" xfId="0" applyFont="1" applyBorder="1"/>
    <xf numFmtId="0" fontId="843" fillId="0" borderId="799" xfId="0" applyFont="1" applyBorder="1"/>
    <xf numFmtId="0" fontId="844" fillId="0" borderId="800" xfId="0" applyFont="1" applyBorder="1"/>
    <xf numFmtId="0" fontId="845" fillId="0" borderId="801" xfId="0" applyFont="1" applyBorder="1"/>
    <xf numFmtId="0" fontId="846" fillId="0" borderId="802" xfId="0" applyFont="1" applyBorder="1"/>
    <xf numFmtId="0" fontId="847" fillId="0" borderId="803" xfId="0" applyFont="1" applyBorder="1"/>
    <xf numFmtId="0" fontId="848" fillId="0" borderId="804" xfId="0" applyFont="1" applyBorder="1"/>
    <xf numFmtId="0" fontId="849" fillId="0" borderId="805" xfId="0" applyFont="1" applyBorder="1"/>
    <xf numFmtId="0" fontId="855" fillId="0" borderId="806" xfId="0" applyFont="1" applyBorder="1"/>
    <xf numFmtId="0" fontId="856" fillId="0" borderId="807" xfId="0" applyFont="1" applyBorder="1"/>
    <xf numFmtId="0" fontId="857" fillId="0" borderId="808" xfId="0" applyFont="1" applyBorder="1"/>
    <xf numFmtId="0" fontId="858" fillId="0" borderId="809" xfId="0" applyFont="1" applyBorder="1"/>
    <xf numFmtId="0" fontId="859" fillId="0" borderId="810" xfId="0" applyFont="1" applyBorder="1"/>
    <xf numFmtId="0" fontId="860" fillId="0" borderId="811" xfId="0" applyFont="1" applyBorder="1"/>
    <xf numFmtId="0" fontId="861" fillId="0" borderId="812" xfId="0" applyFont="1" applyBorder="1"/>
    <xf numFmtId="0" fontId="862" fillId="0" borderId="813" xfId="0" applyFont="1" applyBorder="1"/>
    <xf numFmtId="0" fontId="863" fillId="0" borderId="814" xfId="0" applyFont="1" applyBorder="1"/>
    <xf numFmtId="0" fontId="864" fillId="0" borderId="815" xfId="0" applyFont="1" applyBorder="1"/>
    <xf numFmtId="0" fontId="865" fillId="0" borderId="816" xfId="0" applyFont="1" applyBorder="1"/>
    <xf numFmtId="0" fontId="866" fillId="0" borderId="817" xfId="0" applyFont="1" applyBorder="1"/>
    <xf numFmtId="0" fontId="867" fillId="0" borderId="818" xfId="0" applyFont="1" applyBorder="1"/>
    <xf numFmtId="0" fontId="868" fillId="0" borderId="819" xfId="0" applyFont="1" applyBorder="1"/>
    <xf numFmtId="0" fontId="869" fillId="0" borderId="820" xfId="0" applyFont="1" applyBorder="1"/>
    <xf numFmtId="0" fontId="870" fillId="0" borderId="821" xfId="0" applyFont="1" applyBorder="1"/>
    <xf numFmtId="0" fontId="871" fillId="0" borderId="822" xfId="0" applyFont="1" applyBorder="1"/>
    <xf numFmtId="0" fontId="872" fillId="0" borderId="823" xfId="0" applyFont="1" applyBorder="1"/>
    <xf numFmtId="0" fontId="873" fillId="0" borderId="824" xfId="0" applyFont="1" applyBorder="1"/>
    <xf numFmtId="0" fontId="874" fillId="0" borderId="825" xfId="0" applyFont="1" applyBorder="1"/>
    <xf numFmtId="0" fontId="875" fillId="0" borderId="826" xfId="0" applyFont="1" applyBorder="1"/>
    <xf numFmtId="0" fontId="876" fillId="0" borderId="827" xfId="0" applyFont="1" applyBorder="1"/>
    <xf numFmtId="0" fontId="877" fillId="0" borderId="828" xfId="0" applyFont="1" applyBorder="1"/>
    <xf numFmtId="0" fontId="878" fillId="0" borderId="829" xfId="0" applyFont="1" applyBorder="1"/>
    <xf numFmtId="0" fontId="879" fillId="0" borderId="830" xfId="0" applyFont="1" applyBorder="1"/>
    <xf numFmtId="0" fontId="880" fillId="0" borderId="831" xfId="0" applyFont="1" applyBorder="1"/>
    <xf numFmtId="0" fontId="881" fillId="0" borderId="832" xfId="0" applyFont="1" applyBorder="1"/>
    <xf numFmtId="0" fontId="882" fillId="0" borderId="833" xfId="0" applyFont="1" applyBorder="1"/>
    <xf numFmtId="0" fontId="883" fillId="0" borderId="834" xfId="0" applyFont="1" applyBorder="1"/>
    <xf numFmtId="0" fontId="884" fillId="0" borderId="835" xfId="0" applyFont="1" applyBorder="1"/>
    <xf numFmtId="0" fontId="885" fillId="0" borderId="836" xfId="0" applyFont="1" applyBorder="1"/>
    <xf numFmtId="0" fontId="886" fillId="0" borderId="837" xfId="0" applyFont="1" applyBorder="1"/>
    <xf numFmtId="0" fontId="887" fillId="0" borderId="838" xfId="0" applyFont="1" applyBorder="1"/>
    <xf numFmtId="0" fontId="888" fillId="0" borderId="839" xfId="0" applyFont="1" applyBorder="1"/>
    <xf numFmtId="0" fontId="889" fillId="0" borderId="840" xfId="0" applyFont="1" applyBorder="1"/>
    <xf numFmtId="0" fontId="890" fillId="0" borderId="841" xfId="0" applyFont="1" applyBorder="1"/>
    <xf numFmtId="0" fontId="891" fillId="0" borderId="842" xfId="0" applyFont="1" applyBorder="1"/>
    <xf numFmtId="0" fontId="892" fillId="0" borderId="843" xfId="0" applyFont="1" applyBorder="1"/>
    <xf numFmtId="0" fontId="893" fillId="0" borderId="844" xfId="0" applyFont="1" applyBorder="1"/>
    <xf numFmtId="0" fontId="894" fillId="0" borderId="845" xfId="0" applyFont="1" applyBorder="1"/>
    <xf numFmtId="0" fontId="895" fillId="0" borderId="846" xfId="0" applyFont="1" applyBorder="1"/>
    <xf numFmtId="0" fontId="896" fillId="0" borderId="847" xfId="0" applyFont="1" applyBorder="1"/>
    <xf numFmtId="0" fontId="897" fillId="0" borderId="848" xfId="0" applyFont="1" applyBorder="1"/>
    <xf numFmtId="0" fontId="898" fillId="0" borderId="849" xfId="0" applyFont="1" applyBorder="1"/>
    <xf numFmtId="0" fontId="899" fillId="0" borderId="850" xfId="0" applyFont="1" applyBorder="1"/>
    <xf numFmtId="0" fontId="900" fillId="0" borderId="851" xfId="0" applyFont="1" applyBorder="1"/>
    <xf numFmtId="0" fontId="901" fillId="0" borderId="852" xfId="0" applyFont="1" applyBorder="1"/>
    <xf numFmtId="0" fontId="902" fillId="0" borderId="853" xfId="0" applyFont="1" applyBorder="1"/>
    <xf numFmtId="0" fontId="903" fillId="0" borderId="854" xfId="0" applyFont="1" applyBorder="1"/>
    <xf numFmtId="0" fontId="904" fillId="0" borderId="855" xfId="0" applyFont="1" applyBorder="1"/>
    <xf numFmtId="0" fontId="905" fillId="0" borderId="856" xfId="0" applyFont="1" applyBorder="1"/>
    <xf numFmtId="0" fontId="906" fillId="0" borderId="857" xfId="0" applyFont="1" applyBorder="1"/>
    <xf numFmtId="0" fontId="907" fillId="0" borderId="858" xfId="0" applyFont="1" applyBorder="1"/>
    <xf numFmtId="0" fontId="908" fillId="0" borderId="859" xfId="0" applyFont="1" applyBorder="1"/>
    <xf numFmtId="0" fontId="909" fillId="0" borderId="860" xfId="0" applyFont="1" applyBorder="1"/>
    <xf numFmtId="0" fontId="910" fillId="0" borderId="861" xfId="0" applyFont="1" applyBorder="1"/>
    <xf numFmtId="0" fontId="911" fillId="0" borderId="862" xfId="0" applyFont="1" applyBorder="1"/>
    <xf numFmtId="0" fontId="912" fillId="0" borderId="863" xfId="0" applyFont="1" applyBorder="1"/>
    <xf numFmtId="0" fontId="913" fillId="0" borderId="864" xfId="0" applyFont="1" applyBorder="1"/>
    <xf numFmtId="0" fontId="914" fillId="0" borderId="865" xfId="0" applyFont="1" applyBorder="1"/>
    <xf numFmtId="0" fontId="915" fillId="0" borderId="866" xfId="0" applyFont="1" applyBorder="1"/>
    <xf numFmtId="0" fontId="916" fillId="0" borderId="867" xfId="0" applyFont="1" applyBorder="1"/>
    <xf numFmtId="0" fontId="917" fillId="0" borderId="868" xfId="0" applyFont="1" applyBorder="1"/>
    <xf numFmtId="0" fontId="918" fillId="0" borderId="869" xfId="0" applyFont="1" applyBorder="1"/>
    <xf numFmtId="0" fontId="919" fillId="0" borderId="870" xfId="0" applyFont="1" applyBorder="1"/>
    <xf numFmtId="0" fontId="920" fillId="0" borderId="871" xfId="0" applyFont="1" applyBorder="1"/>
    <xf numFmtId="0" fontId="921" fillId="0" borderId="872" xfId="0" applyFont="1" applyBorder="1"/>
    <xf numFmtId="0" fontId="922" fillId="0" borderId="873" xfId="0" applyFont="1" applyBorder="1"/>
    <xf numFmtId="0" fontId="923" fillId="0" borderId="874" xfId="0" applyFont="1" applyBorder="1"/>
    <xf numFmtId="0" fontId="924" fillId="0" borderId="875" xfId="0" applyFont="1" applyBorder="1"/>
    <xf numFmtId="0" fontId="925" fillId="0" borderId="876" xfId="0" applyFont="1" applyBorder="1"/>
    <xf numFmtId="0" fontId="926" fillId="0" borderId="877" xfId="0" applyFont="1" applyBorder="1"/>
    <xf numFmtId="0" fontId="927" fillId="0" borderId="878" xfId="0" applyFont="1" applyBorder="1"/>
    <xf numFmtId="0" fontId="928" fillId="0" borderId="879" xfId="0" applyFont="1" applyBorder="1"/>
    <xf numFmtId="0" fontId="929" fillId="0" borderId="880" xfId="0" applyFont="1" applyBorder="1"/>
    <xf numFmtId="0" fontId="930" fillId="0" borderId="881" xfId="0" applyFont="1" applyBorder="1"/>
    <xf numFmtId="0" fontId="931" fillId="0" borderId="882" xfId="0" applyFont="1" applyBorder="1"/>
    <xf numFmtId="0" fontId="932" fillId="0" borderId="883" xfId="0" applyFont="1" applyBorder="1"/>
    <xf numFmtId="0" fontId="933" fillId="0" borderId="884" xfId="0" applyFont="1" applyBorder="1"/>
    <xf numFmtId="0" fontId="934" fillId="0" borderId="885" xfId="0" applyFont="1" applyBorder="1"/>
    <xf numFmtId="0" fontId="935" fillId="0" borderId="886" xfId="0" applyFont="1" applyBorder="1"/>
    <xf numFmtId="0" fontId="936" fillId="0" borderId="887" xfId="0" applyFont="1" applyBorder="1"/>
    <xf numFmtId="0" fontId="937" fillId="0" borderId="888" xfId="0" applyFont="1" applyBorder="1"/>
    <xf numFmtId="0" fontId="938" fillId="0" borderId="889" xfId="0" applyFont="1" applyBorder="1"/>
    <xf numFmtId="0" fontId="939" fillId="0" borderId="890" xfId="0" applyFont="1" applyBorder="1"/>
    <xf numFmtId="0" fontId="940" fillId="0" borderId="891" xfId="0" applyFont="1" applyBorder="1"/>
    <xf numFmtId="0" fontId="941" fillId="0" borderId="892" xfId="0" applyFont="1" applyBorder="1"/>
    <xf numFmtId="0" fontId="942" fillId="0" borderId="893" xfId="0" applyFont="1" applyBorder="1"/>
    <xf numFmtId="0" fontId="943" fillId="0" borderId="894" xfId="0" applyFont="1" applyBorder="1"/>
    <xf numFmtId="0" fontId="944" fillId="0" borderId="895" xfId="0" applyFont="1" applyBorder="1"/>
    <xf numFmtId="0" fontId="945" fillId="0" borderId="896" xfId="0" applyFont="1" applyBorder="1"/>
    <xf numFmtId="0" fontId="946" fillId="0" borderId="897" xfId="0" applyFont="1" applyBorder="1"/>
    <xf numFmtId="0" fontId="947" fillId="0" borderId="898" xfId="0" applyFont="1" applyBorder="1"/>
    <xf numFmtId="0" fontId="948" fillId="0" borderId="899" xfId="0" applyFont="1" applyBorder="1"/>
    <xf numFmtId="0" fontId="949" fillId="0" borderId="900" xfId="0" applyFont="1" applyBorder="1"/>
    <xf numFmtId="0" fontId="950" fillId="0" borderId="901" xfId="0" applyFont="1" applyBorder="1"/>
    <xf numFmtId="0" fontId="951" fillId="0" borderId="902" xfId="0" applyFont="1" applyBorder="1"/>
    <xf numFmtId="0" fontId="952" fillId="0" borderId="903" xfId="0" applyFont="1" applyBorder="1"/>
    <xf numFmtId="0" fontId="953" fillId="0" borderId="904" xfId="0" applyFont="1" applyBorder="1"/>
    <xf numFmtId="0" fontId="954" fillId="0" borderId="905" xfId="0" applyFont="1" applyBorder="1"/>
    <xf numFmtId="0" fontId="955" fillId="0" borderId="906" xfId="0" applyFont="1" applyBorder="1"/>
    <xf numFmtId="0" fontId="956" fillId="0" borderId="907" xfId="0" applyFont="1" applyBorder="1"/>
    <xf numFmtId="0" fontId="957" fillId="0" borderId="908" xfId="0" applyFont="1" applyBorder="1"/>
    <xf numFmtId="0" fontId="958" fillId="0" borderId="909" xfId="0" applyFont="1" applyBorder="1"/>
    <xf numFmtId="0" fontId="959" fillId="0" borderId="910" xfId="0" applyFont="1" applyBorder="1"/>
    <xf numFmtId="0" fontId="960" fillId="0" borderId="911" xfId="0" applyFont="1" applyBorder="1"/>
    <xf numFmtId="0" fontId="961" fillId="0" borderId="912" xfId="0" applyFont="1" applyBorder="1"/>
    <xf numFmtId="0" fontId="962" fillId="0" borderId="913" xfId="0" applyFont="1" applyBorder="1"/>
    <xf numFmtId="0" fontId="963" fillId="0" borderId="914" xfId="0" applyFont="1" applyBorder="1"/>
    <xf numFmtId="0" fontId="964" fillId="0" borderId="915" xfId="0" applyFont="1" applyBorder="1"/>
    <xf numFmtId="0" fontId="965" fillId="0" borderId="916" xfId="0" applyFont="1" applyBorder="1"/>
    <xf numFmtId="0" fontId="966" fillId="0" borderId="917" xfId="0" applyFont="1" applyBorder="1"/>
    <xf numFmtId="0" fontId="967" fillId="0" borderId="918" xfId="0" applyFont="1" applyBorder="1"/>
    <xf numFmtId="0" fontId="968" fillId="0" borderId="919" xfId="0" applyFont="1" applyBorder="1"/>
    <xf numFmtId="0" fontId="969" fillId="0" borderId="920" xfId="0" applyFont="1" applyBorder="1"/>
    <xf numFmtId="0" fontId="970" fillId="0" borderId="921" xfId="0" applyFont="1" applyBorder="1"/>
    <xf numFmtId="0" fontId="971" fillId="0" borderId="922" xfId="0" applyFont="1" applyBorder="1"/>
    <xf numFmtId="0" fontId="972" fillId="0" borderId="923" xfId="0" applyFont="1" applyBorder="1"/>
    <xf numFmtId="0" fontId="973" fillId="0" borderId="924" xfId="0" applyFont="1" applyBorder="1"/>
    <xf numFmtId="0" fontId="974" fillId="0" borderId="925" xfId="0" applyFont="1" applyBorder="1"/>
    <xf numFmtId="0" fontId="975" fillId="0" borderId="926" xfId="0" applyFont="1" applyBorder="1"/>
    <xf numFmtId="0" fontId="976" fillId="0" borderId="927" xfId="0" applyFont="1" applyBorder="1"/>
    <xf numFmtId="0" fontId="977" fillId="0" borderId="928" xfId="0" applyFont="1" applyBorder="1"/>
    <xf numFmtId="0" fontId="978" fillId="0" borderId="929" xfId="0" applyFont="1" applyBorder="1"/>
    <xf numFmtId="0" fontId="979" fillId="0" borderId="930" xfId="0" applyFont="1" applyBorder="1"/>
    <xf numFmtId="0" fontId="980" fillId="0" borderId="931" xfId="0" applyFont="1" applyBorder="1"/>
    <xf numFmtId="0" fontId="981" fillId="0" borderId="932" xfId="0" applyFont="1" applyBorder="1"/>
    <xf numFmtId="0" fontId="982" fillId="0" borderId="933" xfId="0" applyFont="1" applyBorder="1"/>
    <xf numFmtId="0" fontId="983" fillId="0" borderId="934" xfId="0" applyFont="1" applyBorder="1"/>
    <xf numFmtId="0" fontId="984" fillId="0" borderId="935" xfId="0" applyFont="1" applyBorder="1"/>
    <xf numFmtId="0" fontId="985" fillId="0" borderId="936" xfId="0" applyFont="1" applyBorder="1"/>
    <xf numFmtId="0" fontId="986" fillId="0" borderId="937" xfId="0" applyFont="1" applyBorder="1"/>
    <xf numFmtId="0" fontId="987" fillId="0" borderId="938" xfId="0" applyFont="1" applyBorder="1"/>
    <xf numFmtId="0" fontId="988" fillId="0" borderId="939" xfId="0" applyFont="1" applyBorder="1"/>
    <xf numFmtId="0" fontId="989" fillId="0" borderId="940" xfId="0" applyFont="1" applyBorder="1"/>
    <xf numFmtId="0" fontId="990" fillId="0" borderId="941" xfId="0" applyFont="1" applyBorder="1"/>
    <xf numFmtId="0" fontId="991" fillId="0" borderId="942" xfId="0" applyFont="1" applyBorder="1"/>
    <xf numFmtId="0" fontId="992" fillId="0" borderId="943" xfId="0" applyFont="1" applyBorder="1"/>
    <xf numFmtId="0" fontId="993" fillId="0" borderId="944" xfId="0" applyFont="1" applyBorder="1"/>
    <xf numFmtId="0" fontId="994" fillId="0" borderId="945" xfId="0" applyFont="1" applyBorder="1"/>
    <xf numFmtId="0" fontId="995" fillId="0" borderId="946" xfId="0" applyFont="1" applyBorder="1"/>
    <xf numFmtId="0" fontId="996" fillId="0" borderId="947" xfId="0" applyFont="1" applyBorder="1"/>
    <xf numFmtId="0" fontId="997" fillId="0" borderId="948" xfId="0" applyFont="1" applyBorder="1"/>
    <xf numFmtId="0" fontId="998" fillId="0" borderId="949" xfId="0" applyFont="1" applyBorder="1"/>
    <xf numFmtId="0" fontId="999" fillId="0" borderId="950" xfId="0" applyFont="1" applyBorder="1"/>
    <xf numFmtId="0" fontId="1000" fillId="0" borderId="951" xfId="0" applyFont="1" applyBorder="1"/>
    <xf numFmtId="0" fontId="1001" fillId="0" borderId="952" xfId="0" applyFont="1" applyBorder="1"/>
    <xf numFmtId="0" fontId="1002" fillId="0" borderId="953" xfId="0" applyFont="1" applyBorder="1"/>
    <xf numFmtId="0" fontId="1003" fillId="0" borderId="954" xfId="0" applyFont="1" applyBorder="1"/>
    <xf numFmtId="0" fontId="1004" fillId="0" borderId="955" xfId="0" applyFont="1" applyBorder="1"/>
    <xf numFmtId="0" fontId="1005" fillId="0" borderId="956" xfId="0" applyFont="1" applyBorder="1"/>
    <xf numFmtId="0" fontId="1006" fillId="0" borderId="957" xfId="0" applyFont="1" applyBorder="1"/>
    <xf numFmtId="0" fontId="1007" fillId="0" borderId="958" xfId="0" applyFont="1" applyBorder="1"/>
    <xf numFmtId="0" fontId="1008" fillId="0" borderId="959" xfId="0" applyFont="1" applyBorder="1"/>
    <xf numFmtId="0" fontId="1009" fillId="0" borderId="960" xfId="0" applyFont="1" applyBorder="1"/>
    <xf numFmtId="0" fontId="1010" fillId="0" borderId="961" xfId="0" applyFont="1" applyBorder="1"/>
    <xf numFmtId="0" fontId="1011" fillId="0" borderId="962" xfId="0" applyFont="1" applyBorder="1"/>
    <xf numFmtId="0" fontId="1012" fillId="0" borderId="963" xfId="0" applyFont="1" applyBorder="1"/>
    <xf numFmtId="0" fontId="1013" fillId="0" borderId="964" xfId="0" applyFont="1" applyBorder="1"/>
    <xf numFmtId="0" fontId="1014" fillId="0" borderId="965" xfId="0" applyFont="1" applyBorder="1"/>
    <xf numFmtId="0" fontId="1015" fillId="0" borderId="966" xfId="0" applyFont="1" applyBorder="1"/>
    <xf numFmtId="0" fontId="1016" fillId="0" borderId="967" xfId="0" applyFont="1" applyBorder="1"/>
    <xf numFmtId="0" fontId="1017" fillId="0" borderId="968" xfId="0" applyFont="1" applyBorder="1"/>
    <xf numFmtId="0" fontId="1018" fillId="0" borderId="969" xfId="0" applyFont="1" applyBorder="1"/>
    <xf numFmtId="0" fontId="1019" fillId="0" borderId="970" xfId="0" applyFont="1" applyBorder="1"/>
    <xf numFmtId="0" fontId="1020" fillId="0" borderId="971" xfId="0" applyFont="1" applyBorder="1"/>
    <xf numFmtId="0" fontId="1021" fillId="0" borderId="972" xfId="0" applyFont="1" applyBorder="1"/>
    <xf numFmtId="0" fontId="1022" fillId="0" borderId="973" xfId="0" applyFont="1" applyBorder="1"/>
    <xf numFmtId="0" fontId="1023" fillId="0" borderId="974" xfId="0" applyFont="1" applyBorder="1"/>
    <xf numFmtId="0" fontId="1024" fillId="0" borderId="975" xfId="0" applyFont="1" applyBorder="1"/>
    <xf numFmtId="0" fontId="1025" fillId="0" borderId="976" xfId="0" applyFont="1" applyBorder="1"/>
    <xf numFmtId="0" fontId="1026" fillId="0" borderId="977" xfId="0" applyFont="1" applyBorder="1"/>
    <xf numFmtId="0" fontId="1027" fillId="0" borderId="978" xfId="0" applyFont="1" applyBorder="1"/>
    <xf numFmtId="0" fontId="1028" fillId="0" borderId="979" xfId="0" applyFont="1" applyBorder="1"/>
    <xf numFmtId="0" fontId="1029" fillId="0" borderId="980" xfId="0" applyFont="1" applyBorder="1"/>
    <xf numFmtId="0" fontId="1030" fillId="0" borderId="981" xfId="0" applyFont="1" applyBorder="1"/>
    <xf numFmtId="0" fontId="1031" fillId="0" borderId="982" xfId="0" applyFont="1" applyBorder="1"/>
    <xf numFmtId="0" fontId="1032" fillId="0" borderId="983" xfId="0" applyFont="1" applyBorder="1"/>
    <xf numFmtId="0" fontId="1033" fillId="0" borderId="984" xfId="0" applyFont="1" applyBorder="1"/>
    <xf numFmtId="0" fontId="1034" fillId="0" borderId="985" xfId="0" applyFont="1" applyBorder="1"/>
    <xf numFmtId="0" fontId="1035" fillId="0" borderId="986" xfId="0" applyFont="1" applyBorder="1"/>
    <xf numFmtId="0" fontId="1036" fillId="0" borderId="987" xfId="0" applyFont="1" applyBorder="1"/>
    <xf numFmtId="0" fontId="1037" fillId="0" borderId="988" xfId="0" applyFont="1" applyBorder="1"/>
    <xf numFmtId="0" fontId="1038" fillId="0" borderId="989" xfId="0" applyFont="1" applyBorder="1"/>
    <xf numFmtId="0" fontId="1039" fillId="0" borderId="990" xfId="0" applyFont="1" applyBorder="1"/>
    <xf numFmtId="0" fontId="1040" fillId="0" borderId="991" xfId="0" applyFont="1" applyBorder="1"/>
    <xf numFmtId="0" fontId="1041" fillId="0" borderId="992" xfId="0" applyFont="1" applyBorder="1"/>
    <xf numFmtId="0" fontId="1042" fillId="0" borderId="993" xfId="0" applyFont="1" applyBorder="1"/>
    <xf numFmtId="0" fontId="1043" fillId="0" borderId="994" xfId="0" applyFont="1" applyBorder="1"/>
    <xf numFmtId="0" fontId="1044" fillId="0" borderId="995" xfId="0" applyFont="1" applyBorder="1"/>
    <xf numFmtId="0" fontId="1045" fillId="0" borderId="996" xfId="0" applyFont="1" applyBorder="1"/>
    <xf numFmtId="0" fontId="1046" fillId="0" borderId="997" xfId="0" applyFont="1" applyBorder="1"/>
    <xf numFmtId="0" fontId="1047" fillId="0" borderId="998" xfId="0" applyFont="1" applyBorder="1"/>
    <xf numFmtId="0" fontId="1048" fillId="0" borderId="999" xfId="0" applyFont="1" applyBorder="1"/>
    <xf numFmtId="0" fontId="1049" fillId="0" borderId="1000" xfId="0" applyFont="1" applyBorder="1"/>
    <xf numFmtId="0" fontId="1050" fillId="0" borderId="1001" xfId="0" applyFont="1" applyBorder="1"/>
    <xf numFmtId="0" fontId="1051" fillId="0" borderId="1002" xfId="0" applyFont="1" applyBorder="1"/>
    <xf numFmtId="0" fontId="1052" fillId="0" borderId="1003" xfId="0" applyFont="1" applyBorder="1"/>
    <xf numFmtId="0" fontId="1053" fillId="0" borderId="1004" xfId="0" applyFont="1" applyBorder="1"/>
    <xf numFmtId="0" fontId="1054" fillId="0" borderId="1005" xfId="0" applyFont="1" applyBorder="1"/>
    <xf numFmtId="0" fontId="1055" fillId="0" borderId="1006" xfId="0" applyFont="1" applyBorder="1"/>
    <xf numFmtId="0" fontId="1056" fillId="0" borderId="1007" xfId="0" applyFont="1" applyBorder="1"/>
    <xf numFmtId="0" fontId="1057" fillId="0" borderId="1008" xfId="0" applyFont="1" applyBorder="1"/>
    <xf numFmtId="0" fontId="1058" fillId="0" borderId="1009" xfId="0" applyFont="1" applyBorder="1"/>
    <xf numFmtId="0" fontId="1059" fillId="0" borderId="1010" xfId="0" applyFont="1" applyBorder="1"/>
    <xf numFmtId="0" fontId="1060" fillId="0" borderId="1011" xfId="0" applyFont="1" applyBorder="1"/>
    <xf numFmtId="0" fontId="1061" fillId="0" borderId="1012" xfId="0" applyFont="1" applyBorder="1"/>
    <xf numFmtId="0" fontId="1062" fillId="0" borderId="1013" xfId="0" applyFont="1" applyBorder="1"/>
    <xf numFmtId="0" fontId="1063" fillId="0" borderId="1014" xfId="0" applyFont="1" applyBorder="1"/>
    <xf numFmtId="0" fontId="1064" fillId="0" borderId="1015" xfId="0" applyFont="1" applyBorder="1"/>
    <xf numFmtId="0" fontId="1065" fillId="0" borderId="1016" xfId="0" applyFont="1" applyBorder="1"/>
    <xf numFmtId="0" fontId="1066" fillId="0" borderId="1017" xfId="0" applyFont="1" applyBorder="1"/>
    <xf numFmtId="0" fontId="1067" fillId="0" borderId="1018" xfId="0" applyFont="1" applyBorder="1"/>
    <xf numFmtId="0" fontId="1068" fillId="0" borderId="1019" xfId="0" applyFont="1" applyBorder="1"/>
    <xf numFmtId="0" fontId="1069" fillId="0" borderId="1020" xfId="0" applyFont="1" applyBorder="1"/>
    <xf numFmtId="0" fontId="1070" fillId="0" borderId="1021" xfId="0" applyFont="1" applyBorder="1"/>
    <xf numFmtId="0" fontId="1071" fillId="0" borderId="1022" xfId="0" applyFont="1" applyBorder="1"/>
    <xf numFmtId="0" fontId="1072" fillId="0" borderId="1023" xfId="0" applyFont="1" applyBorder="1"/>
    <xf numFmtId="0" fontId="1073" fillId="0" borderId="1024" xfId="0" applyFont="1" applyBorder="1"/>
    <xf numFmtId="0" fontId="1074" fillId="0" borderId="1025" xfId="0" applyFont="1" applyBorder="1"/>
    <xf numFmtId="0" fontId="1075" fillId="0" borderId="1026" xfId="0" applyFont="1" applyBorder="1"/>
    <xf numFmtId="0" fontId="1076" fillId="0" borderId="1027" xfId="0" applyFont="1" applyBorder="1"/>
    <xf numFmtId="0" fontId="1077" fillId="0" borderId="1028" xfId="0" applyFont="1" applyBorder="1"/>
    <xf numFmtId="0" fontId="1078" fillId="0" borderId="1029" xfId="0" applyFont="1" applyBorder="1"/>
    <xf numFmtId="0" fontId="1079" fillId="0" borderId="1030" xfId="0" applyFont="1" applyBorder="1"/>
    <xf numFmtId="0" fontId="1080" fillId="0" borderId="1031" xfId="0" applyFont="1" applyBorder="1"/>
    <xf numFmtId="0" fontId="1081" fillId="0" borderId="1032" xfId="0" applyFont="1" applyBorder="1"/>
    <xf numFmtId="0" fontId="1082" fillId="0" borderId="1033" xfId="0" applyFont="1" applyBorder="1"/>
    <xf numFmtId="0" fontId="1083" fillId="0" borderId="1034" xfId="0" applyFont="1" applyBorder="1"/>
    <xf numFmtId="0" fontId="1084" fillId="0" borderId="1035" xfId="0" applyFont="1" applyBorder="1"/>
    <xf numFmtId="0" fontId="1085" fillId="0" borderId="1036" xfId="0" applyFont="1" applyBorder="1"/>
    <xf numFmtId="0" fontId="1086" fillId="0" borderId="1037" xfId="0" applyFont="1" applyBorder="1"/>
    <xf numFmtId="0" fontId="1087" fillId="0" borderId="1038" xfId="0" applyFont="1" applyBorder="1"/>
    <xf numFmtId="0" fontId="1088" fillId="0" borderId="1039" xfId="0" applyFont="1" applyBorder="1"/>
    <xf numFmtId="0" fontId="1089" fillId="0" borderId="1040" xfId="0" applyFont="1" applyBorder="1"/>
    <xf numFmtId="0" fontId="1090" fillId="0" borderId="1041" xfId="0" applyFont="1" applyBorder="1"/>
    <xf numFmtId="0" fontId="1091" fillId="0" borderId="1042" xfId="0" applyFont="1" applyBorder="1"/>
    <xf numFmtId="0" fontId="1092" fillId="0" borderId="1043" xfId="0" applyFont="1" applyBorder="1"/>
    <xf numFmtId="0" fontId="1093" fillId="0" borderId="1044" xfId="0" applyFont="1" applyBorder="1"/>
    <xf numFmtId="0" fontId="1094" fillId="0" borderId="1045" xfId="0" applyFont="1" applyBorder="1"/>
    <xf numFmtId="0" fontId="1095" fillId="0" borderId="1046" xfId="0" applyFont="1" applyBorder="1"/>
    <xf numFmtId="0" fontId="1096" fillId="0" borderId="1047" xfId="0" applyFont="1" applyBorder="1"/>
    <xf numFmtId="0" fontId="1097" fillId="0" borderId="1048" xfId="0" applyFont="1" applyBorder="1"/>
    <xf numFmtId="0" fontId="1098" fillId="0" borderId="1049" xfId="0" applyFont="1" applyBorder="1"/>
    <xf numFmtId="0" fontId="1099" fillId="0" borderId="1050" xfId="0" applyFont="1" applyBorder="1"/>
    <xf numFmtId="0" fontId="1100" fillId="0" borderId="1051" xfId="0" applyFont="1" applyBorder="1"/>
    <xf numFmtId="0" fontId="1101" fillId="0" borderId="1052" xfId="0" applyFont="1" applyBorder="1"/>
    <xf numFmtId="0" fontId="1102" fillId="0" borderId="1053" xfId="0" applyFont="1" applyBorder="1"/>
    <xf numFmtId="0" fontId="1103" fillId="0" borderId="1054" xfId="0" applyFont="1" applyBorder="1"/>
    <xf numFmtId="0" fontId="1104" fillId="0" borderId="1055" xfId="0" applyFont="1" applyBorder="1"/>
    <xf numFmtId="0" fontId="1105" fillId="0" borderId="1056" xfId="0" applyFont="1" applyBorder="1"/>
    <xf numFmtId="0" fontId="1106" fillId="0" borderId="1057" xfId="0" applyFont="1" applyBorder="1"/>
    <xf numFmtId="0" fontId="1107" fillId="0" borderId="1058" xfId="0" applyFont="1" applyBorder="1"/>
    <xf numFmtId="0" fontId="1108" fillId="0" borderId="1059" xfId="0" applyFont="1" applyBorder="1"/>
    <xf numFmtId="0" fontId="1109" fillId="0" borderId="1060" xfId="0" applyFont="1" applyBorder="1"/>
    <xf numFmtId="0" fontId="1110" fillId="0" borderId="1061" xfId="0" applyFont="1" applyBorder="1"/>
    <xf numFmtId="0" fontId="1111" fillId="0" borderId="1062" xfId="0" applyFont="1" applyBorder="1"/>
    <xf numFmtId="0" fontId="1112" fillId="0" borderId="1063" xfId="0" applyFont="1" applyBorder="1"/>
    <xf numFmtId="0" fontId="1113" fillId="0" borderId="1064" xfId="0" applyFont="1" applyBorder="1"/>
    <xf numFmtId="0" fontId="1114" fillId="0" borderId="1065" xfId="0" applyFont="1" applyBorder="1"/>
    <xf numFmtId="0" fontId="1115" fillId="0" borderId="1066" xfId="0" applyFont="1" applyBorder="1"/>
    <xf numFmtId="0" fontId="1116" fillId="0" borderId="1067" xfId="0" applyFont="1" applyBorder="1"/>
    <xf numFmtId="0" fontId="1117" fillId="0" borderId="1068" xfId="0" applyFont="1" applyBorder="1"/>
    <xf numFmtId="0" fontId="1118" fillId="0" borderId="1069" xfId="0" applyFont="1" applyBorder="1"/>
    <xf numFmtId="0" fontId="1119" fillId="0" borderId="1070" xfId="0" applyFont="1" applyBorder="1"/>
    <xf numFmtId="0" fontId="1120" fillId="0" borderId="1071" xfId="0" applyFont="1" applyBorder="1"/>
    <xf numFmtId="0" fontId="1121" fillId="0" borderId="1072" xfId="0" applyFont="1" applyBorder="1"/>
    <xf numFmtId="0" fontId="1122" fillId="0" borderId="1073" xfId="0" applyFont="1" applyBorder="1"/>
    <xf numFmtId="0" fontId="1123" fillId="0" borderId="1074" xfId="0" applyFont="1" applyBorder="1"/>
    <xf numFmtId="0" fontId="1124" fillId="0" borderId="1075" xfId="0" applyFont="1" applyBorder="1"/>
    <xf numFmtId="0" fontId="1125" fillId="0" borderId="1076" xfId="0" applyFont="1" applyBorder="1"/>
    <xf numFmtId="0" fontId="1126" fillId="0" borderId="1077" xfId="0" applyFont="1" applyBorder="1"/>
    <xf numFmtId="0" fontId="1127" fillId="0" borderId="1078" xfId="0" applyFont="1" applyBorder="1"/>
    <xf numFmtId="0" fontId="1128" fillId="0" borderId="1079" xfId="0" applyFont="1" applyBorder="1"/>
    <xf numFmtId="0" fontId="1129" fillId="0" borderId="1080" xfId="0" applyFont="1" applyBorder="1"/>
    <xf numFmtId="0" fontId="1130" fillId="0" borderId="1081" xfId="0" applyFont="1" applyBorder="1"/>
    <xf numFmtId="0" fontId="1131" fillId="0" borderId="1082" xfId="0" applyFont="1" applyBorder="1"/>
    <xf numFmtId="0" fontId="1132" fillId="0" borderId="1083" xfId="0" applyFont="1" applyBorder="1"/>
    <xf numFmtId="0" fontId="1133" fillId="0" borderId="1084" xfId="0" applyFont="1" applyBorder="1"/>
    <xf numFmtId="0" fontId="1134" fillId="0" borderId="1085" xfId="0" applyFont="1" applyBorder="1"/>
    <xf numFmtId="0" fontId="1135" fillId="0" borderId="1086" xfId="0" applyFont="1" applyBorder="1"/>
    <xf numFmtId="0" fontId="1136" fillId="0" borderId="1087" xfId="0" applyFont="1" applyBorder="1"/>
    <xf numFmtId="0" fontId="1137" fillId="0" borderId="1088" xfId="0" applyFont="1" applyBorder="1"/>
    <xf numFmtId="0" fontId="1138" fillId="0" borderId="1089" xfId="0" applyFont="1" applyBorder="1"/>
    <xf numFmtId="0" fontId="1139" fillId="0" borderId="1090" xfId="0" applyFont="1" applyBorder="1"/>
    <xf numFmtId="0" fontId="1140" fillId="0" borderId="1091" xfId="0" applyFont="1" applyBorder="1"/>
    <xf numFmtId="0" fontId="1141" fillId="0" borderId="1092" xfId="0" applyFont="1" applyBorder="1"/>
    <xf numFmtId="0" fontId="1142" fillId="0" borderId="1093" xfId="0" applyFont="1" applyBorder="1"/>
    <xf numFmtId="164" fontId="1240" fillId="0" borderId="1191" xfId="0" applyNumberFormat="1" applyFont="1" applyBorder="1"/>
    <xf numFmtId="164" fontId="1241" fillId="0" borderId="1192" xfId="0" applyNumberFormat="1" applyFont="1" applyBorder="1"/>
    <xf numFmtId="164" fontId="1242" fillId="0" borderId="1193" xfId="0" applyNumberFormat="1" applyFont="1" applyBorder="1"/>
    <xf numFmtId="164" fontId="1243" fillId="0" borderId="1194" xfId="0" applyNumberFormat="1" applyFont="1" applyBorder="1"/>
    <xf numFmtId="164" fontId="1244" fillId="0" borderId="1195" xfId="0" applyNumberFormat="1" applyFont="1" applyBorder="1"/>
    <xf numFmtId="164" fontId="1245" fillId="0" borderId="1196" xfId="0" applyNumberFormat="1" applyFont="1" applyBorder="1"/>
    <xf numFmtId="164" fontId="1246" fillId="0" borderId="1197" xfId="0" applyNumberFormat="1" applyFont="1" applyBorder="1"/>
    <xf numFmtId="164" fontId="1247" fillId="0" borderId="1198" xfId="0" applyNumberFormat="1" applyFont="1" applyBorder="1"/>
    <xf numFmtId="164" fontId="1248" fillId="0" borderId="1199" xfId="0" applyNumberFormat="1" applyFont="1" applyBorder="1"/>
    <xf numFmtId="164" fontId="1249" fillId="0" borderId="1200" xfId="0" applyNumberFormat="1" applyFont="1" applyBorder="1"/>
    <xf numFmtId="164" fontId="1250" fillId="0" borderId="1201" xfId="0" applyNumberFormat="1" applyFont="1" applyBorder="1"/>
    <xf numFmtId="164" fontId="1251" fillId="0" borderId="1202" xfId="0" applyNumberFormat="1" applyFont="1" applyBorder="1"/>
    <xf numFmtId="164" fontId="1252" fillId="0" borderId="1203" xfId="0" applyNumberFormat="1" applyFont="1" applyBorder="1"/>
    <xf numFmtId="164" fontId="1253" fillId="0" borderId="1204" xfId="0" applyNumberFormat="1" applyFont="1" applyBorder="1"/>
    <xf numFmtId="164" fontId="1254" fillId="0" borderId="1205" xfId="0" applyNumberFormat="1" applyFont="1" applyBorder="1"/>
    <xf numFmtId="164" fontId="1255" fillId="0" borderId="1206" xfId="0" applyNumberFormat="1" applyFont="1" applyBorder="1"/>
    <xf numFmtId="164" fontId="1256" fillId="0" borderId="1207" xfId="0" applyNumberFormat="1" applyFont="1" applyBorder="1"/>
    <xf numFmtId="164" fontId="1257" fillId="0" borderId="1208" xfId="0" applyNumberFormat="1" applyFont="1" applyBorder="1"/>
    <xf numFmtId="164" fontId="1258" fillId="0" borderId="1209" xfId="0" applyNumberFormat="1" applyFont="1" applyBorder="1"/>
    <xf numFmtId="164" fontId="1259" fillId="0" borderId="1210" xfId="0" applyNumberFormat="1" applyFont="1" applyBorder="1"/>
    <xf numFmtId="164" fontId="1260" fillId="0" borderId="1211" xfId="0" applyNumberFormat="1" applyFont="1" applyBorder="1"/>
    <xf numFmtId="164" fontId="1261" fillId="0" borderId="1212" xfId="0" applyNumberFormat="1" applyFont="1" applyBorder="1"/>
    <xf numFmtId="164" fontId="1262" fillId="0" borderId="1213" xfId="0" applyNumberFormat="1" applyFont="1" applyBorder="1"/>
    <xf numFmtId="164" fontId="1263" fillId="0" borderId="1214" xfId="0" applyNumberFormat="1" applyFont="1" applyBorder="1"/>
    <xf numFmtId="164" fontId="1264" fillId="0" borderId="1215" xfId="0" applyNumberFormat="1" applyFont="1" applyBorder="1"/>
    <xf numFmtId="164" fontId="1265" fillId="0" borderId="1216" xfId="0" applyNumberFormat="1" applyFont="1" applyBorder="1"/>
    <xf numFmtId="164" fontId="1266" fillId="0" borderId="1217" xfId="0" applyNumberFormat="1" applyFont="1" applyBorder="1"/>
    <xf numFmtId="164" fontId="1267" fillId="0" borderId="1218" xfId="0" applyNumberFormat="1" applyFont="1" applyBorder="1"/>
    <xf numFmtId="164" fontId="1268" fillId="0" borderId="1219" xfId="0" applyNumberFormat="1" applyFont="1" applyBorder="1"/>
    <xf numFmtId="164" fontId="1269" fillId="0" borderId="1220" xfId="0" applyNumberFormat="1" applyFont="1" applyBorder="1"/>
    <xf numFmtId="164" fontId="1270" fillId="0" borderId="1221" xfId="0" applyNumberFormat="1" applyFont="1" applyBorder="1"/>
    <xf numFmtId="164" fontId="1271" fillId="0" borderId="1222" xfId="0" applyNumberFormat="1" applyFont="1" applyBorder="1"/>
    <xf numFmtId="164" fontId="1272" fillId="0" borderId="1223" xfId="0" applyNumberFormat="1" applyFont="1" applyBorder="1"/>
    <xf numFmtId="164" fontId="1273" fillId="0" borderId="1224" xfId="0" applyNumberFormat="1" applyFont="1" applyBorder="1"/>
    <xf numFmtId="164" fontId="1274" fillId="0" borderId="1225" xfId="0" applyNumberFormat="1" applyFont="1" applyBorder="1"/>
    <xf numFmtId="164" fontId="1275" fillId="0" borderId="1226" xfId="0" applyNumberFormat="1" applyFont="1" applyBorder="1"/>
    <xf numFmtId="164" fontId="1276" fillId="0" borderId="1227" xfId="0" applyNumberFormat="1" applyFont="1" applyBorder="1"/>
    <xf numFmtId="164" fontId="1277" fillId="0" borderId="1228" xfId="0" applyNumberFormat="1" applyFont="1" applyBorder="1"/>
    <xf numFmtId="164" fontId="1278" fillId="0" borderId="1229" xfId="0" applyNumberFormat="1" applyFont="1" applyBorder="1"/>
    <xf numFmtId="164" fontId="1279" fillId="0" borderId="1230" xfId="0" applyNumberFormat="1" applyFont="1" applyBorder="1"/>
    <xf numFmtId="164" fontId="1280" fillId="0" borderId="1231" xfId="0" applyNumberFormat="1" applyFont="1" applyBorder="1"/>
    <xf numFmtId="164" fontId="1281" fillId="0" borderId="1232" xfId="0" applyNumberFormat="1" applyFont="1" applyBorder="1"/>
    <xf numFmtId="164" fontId="1282" fillId="0" borderId="1233" xfId="0" applyNumberFormat="1" applyFont="1" applyBorder="1"/>
    <xf numFmtId="164" fontId="1283" fillId="0" borderId="1234" xfId="0" applyNumberFormat="1" applyFont="1" applyBorder="1"/>
    <xf numFmtId="164" fontId="1284" fillId="0" borderId="1235" xfId="0" applyNumberFormat="1" applyFont="1" applyBorder="1"/>
    <xf numFmtId="164" fontId="1285" fillId="0" borderId="1236" xfId="0" applyNumberFormat="1" applyFont="1" applyBorder="1"/>
    <xf numFmtId="164" fontId="1286" fillId="0" borderId="1237" xfId="0" applyNumberFormat="1" applyFont="1" applyBorder="1"/>
    <xf numFmtId="164" fontId="1287" fillId="0" borderId="1238" xfId="0" applyNumberFormat="1" applyFont="1" applyBorder="1"/>
    <xf numFmtId="164" fontId="1288" fillId="0" borderId="1239" xfId="0" applyNumberFormat="1" applyFont="1" applyBorder="1"/>
    <xf numFmtId="164" fontId="1289" fillId="0" borderId="1240" xfId="0" applyNumberFormat="1" applyFont="1" applyBorder="1"/>
    <xf numFmtId="164" fontId="1290" fillId="0" borderId="1241" xfId="0" applyNumberFormat="1" applyFont="1" applyBorder="1"/>
    <xf numFmtId="164" fontId="1291" fillId="0" borderId="1242" xfId="0" applyNumberFormat="1" applyFont="1" applyBorder="1"/>
    <xf numFmtId="164" fontId="1292" fillId="0" borderId="1243" xfId="0" applyNumberFormat="1" applyFont="1" applyBorder="1"/>
    <xf numFmtId="164" fontId="1293" fillId="0" borderId="1244" xfId="0" applyNumberFormat="1" applyFont="1" applyBorder="1"/>
    <xf numFmtId="164" fontId="1294" fillId="0" borderId="1245" xfId="0" applyNumberFormat="1" applyFont="1" applyBorder="1"/>
    <xf numFmtId="164" fontId="1295" fillId="0" borderId="1246" xfId="0" applyNumberFormat="1" applyFont="1" applyBorder="1"/>
    <xf numFmtId="164" fontId="1296" fillId="0" borderId="1247" xfId="0" applyNumberFormat="1" applyFont="1" applyBorder="1"/>
    <xf numFmtId="164" fontId="1297" fillId="0" borderId="1248" xfId="0" applyNumberFormat="1" applyFont="1" applyBorder="1"/>
    <xf numFmtId="164" fontId="1298" fillId="0" borderId="1249" xfId="0" applyNumberFormat="1" applyFont="1" applyBorder="1"/>
    <xf numFmtId="164" fontId="1299" fillId="0" borderId="1250" xfId="0" applyNumberFormat="1" applyFont="1" applyBorder="1"/>
    <xf numFmtId="164" fontId="1300" fillId="0" borderId="1251" xfId="0" applyNumberFormat="1" applyFont="1" applyBorder="1"/>
    <xf numFmtId="164" fontId="1301" fillId="0" borderId="1252" xfId="0" applyNumberFormat="1" applyFont="1" applyBorder="1"/>
    <xf numFmtId="164" fontId="1302" fillId="0" borderId="1253" xfId="0" applyNumberFormat="1" applyFont="1" applyBorder="1"/>
    <xf numFmtId="164" fontId="1303" fillId="0" borderId="1254" xfId="0" applyNumberFormat="1" applyFont="1" applyBorder="1"/>
    <xf numFmtId="164" fontId="1304" fillId="0" borderId="1255" xfId="0" applyNumberFormat="1" applyFont="1" applyBorder="1"/>
    <xf numFmtId="164" fontId="1305" fillId="0" borderId="1256" xfId="0" applyNumberFormat="1" applyFont="1" applyBorder="1"/>
    <xf numFmtId="164" fontId="1306" fillId="0" borderId="1257" xfId="0" applyNumberFormat="1" applyFont="1" applyBorder="1"/>
    <xf numFmtId="164" fontId="1307" fillId="0" borderId="1258" xfId="0" applyNumberFormat="1" applyFont="1" applyBorder="1"/>
    <xf numFmtId="164" fontId="1308" fillId="0" borderId="1259" xfId="0" applyNumberFormat="1" applyFont="1" applyBorder="1"/>
    <xf numFmtId="164" fontId="1309" fillId="0" borderId="1260" xfId="0" applyNumberFormat="1" applyFont="1" applyBorder="1"/>
    <xf numFmtId="164" fontId="1310" fillId="0" borderId="1261" xfId="0" applyNumberFormat="1" applyFont="1" applyBorder="1"/>
    <xf numFmtId="164" fontId="1311" fillId="0" borderId="1262" xfId="0" applyNumberFormat="1" applyFont="1" applyBorder="1"/>
    <xf numFmtId="164" fontId="1312" fillId="0" borderId="1263" xfId="0" applyNumberFormat="1" applyFont="1" applyBorder="1"/>
    <xf numFmtId="164" fontId="1313" fillId="0" borderId="1264" xfId="0" applyNumberFormat="1" applyFont="1" applyBorder="1"/>
    <xf numFmtId="164" fontId="1314" fillId="0" borderId="1265" xfId="0" applyNumberFormat="1" applyFont="1" applyBorder="1"/>
    <xf numFmtId="164" fontId="1315" fillId="0" borderId="1266" xfId="0" applyNumberFormat="1" applyFont="1" applyBorder="1"/>
    <xf numFmtId="164" fontId="1316" fillId="0" borderId="1267" xfId="0" applyNumberFormat="1" applyFont="1" applyBorder="1"/>
    <xf numFmtId="164" fontId="1317" fillId="0" borderId="1268" xfId="0" applyNumberFormat="1" applyFont="1" applyBorder="1"/>
    <xf numFmtId="164" fontId="1318" fillId="0" borderId="1269" xfId="0" applyNumberFormat="1" applyFont="1" applyBorder="1"/>
    <xf numFmtId="164" fontId="1319" fillId="0" borderId="1270" xfId="0" applyNumberFormat="1" applyFont="1" applyBorder="1"/>
    <xf numFmtId="164" fontId="1320" fillId="0" borderId="1271" xfId="0" applyNumberFormat="1" applyFont="1" applyBorder="1"/>
    <xf numFmtId="164" fontId="1321" fillId="0" borderId="1272" xfId="0" applyNumberFormat="1" applyFont="1" applyBorder="1"/>
    <xf numFmtId="164" fontId="1322" fillId="0" borderId="1273" xfId="0" applyNumberFormat="1" applyFont="1" applyBorder="1"/>
    <xf numFmtId="164" fontId="1323" fillId="0" borderId="1274" xfId="0" applyNumberFormat="1" applyFont="1" applyBorder="1"/>
    <xf numFmtId="164" fontId="1324" fillId="0" borderId="1275" xfId="0" applyNumberFormat="1" applyFont="1" applyBorder="1"/>
    <xf numFmtId="164" fontId="1325" fillId="0" borderId="1276" xfId="0" applyNumberFormat="1" applyFont="1" applyBorder="1"/>
    <xf numFmtId="164" fontId="1326" fillId="0" borderId="1277" xfId="0" applyNumberFormat="1" applyFont="1" applyBorder="1"/>
    <xf numFmtId="164" fontId="1327" fillId="0" borderId="1278" xfId="0" applyNumberFormat="1" applyFont="1" applyBorder="1"/>
    <xf numFmtId="164" fontId="1328" fillId="0" borderId="1279" xfId="0" applyNumberFormat="1" applyFont="1" applyBorder="1"/>
    <xf numFmtId="164" fontId="1329" fillId="0" borderId="1280" xfId="0" applyNumberFormat="1" applyFont="1" applyBorder="1"/>
    <xf numFmtId="164" fontId="1330" fillId="0" borderId="1281" xfId="0" applyNumberFormat="1" applyFont="1" applyBorder="1"/>
    <xf numFmtId="164" fontId="1331" fillId="0" borderId="1282" xfId="0" applyNumberFormat="1" applyFont="1" applyBorder="1"/>
    <xf numFmtId="164" fontId="1332" fillId="0" borderId="1283" xfId="0" applyNumberFormat="1" applyFont="1" applyBorder="1"/>
    <xf numFmtId="164" fontId="1333" fillId="0" borderId="1284" xfId="0" applyNumberFormat="1" applyFont="1" applyBorder="1"/>
    <xf numFmtId="164" fontId="1334" fillId="0" borderId="1285" xfId="0" applyNumberFormat="1" applyFont="1" applyBorder="1"/>
    <xf numFmtId="164" fontId="1335" fillId="0" borderId="1286" xfId="0" applyNumberFormat="1" applyFont="1" applyBorder="1"/>
    <xf numFmtId="164" fontId="1336" fillId="0" borderId="1287" xfId="0" applyNumberFormat="1" applyFont="1" applyBorder="1"/>
    <xf numFmtId="164" fontId="1337" fillId="0" borderId="1288" xfId="0" applyNumberFormat="1" applyFont="1" applyBorder="1"/>
    <xf numFmtId="164" fontId="1338" fillId="0" borderId="1289" xfId="0" applyNumberFormat="1" applyFont="1" applyBorder="1"/>
    <xf numFmtId="164" fontId="1339" fillId="0" borderId="1290" xfId="0" applyNumberFormat="1" applyFont="1" applyBorder="1"/>
    <xf numFmtId="164" fontId="1340" fillId="0" borderId="1291" xfId="0" applyNumberFormat="1" applyFont="1" applyBorder="1"/>
    <xf numFmtId="164" fontId="1341" fillId="0" borderId="1292" xfId="0" applyNumberFormat="1" applyFont="1" applyBorder="1"/>
    <xf numFmtId="164" fontId="1342" fillId="0" borderId="1293" xfId="0" applyNumberFormat="1" applyFont="1" applyBorder="1"/>
    <xf numFmtId="164" fontId="1343" fillId="0" borderId="1294" xfId="0" applyNumberFormat="1" applyFont="1" applyBorder="1"/>
    <xf numFmtId="164" fontId="1344" fillId="0" borderId="1295" xfId="0" applyNumberFormat="1" applyFont="1" applyBorder="1"/>
    <xf numFmtId="164" fontId="1345" fillId="0" borderId="1296" xfId="0" applyNumberFormat="1" applyFont="1" applyBorder="1"/>
    <xf numFmtId="164" fontId="1346" fillId="0" borderId="1297" xfId="0" applyNumberFormat="1" applyFont="1" applyBorder="1"/>
    <xf numFmtId="164" fontId="1347" fillId="0" borderId="1298" xfId="0" applyNumberFormat="1" applyFont="1" applyBorder="1"/>
    <xf numFmtId="164" fontId="1348" fillId="0" borderId="1299" xfId="0" applyNumberFormat="1" applyFont="1" applyBorder="1"/>
    <xf numFmtId="164" fontId="1349" fillId="0" borderId="1300" xfId="0" applyNumberFormat="1" applyFont="1" applyBorder="1"/>
    <xf numFmtId="164" fontId="1350" fillId="0" borderId="1301" xfId="0" applyNumberFormat="1" applyFont="1" applyBorder="1"/>
    <xf numFmtId="164" fontId="1351" fillId="0" borderId="1302" xfId="0" applyNumberFormat="1" applyFont="1" applyBorder="1"/>
    <xf numFmtId="164" fontId="1352" fillId="0" borderId="1303" xfId="0" applyNumberFormat="1" applyFont="1" applyBorder="1"/>
    <xf numFmtId="164" fontId="1353" fillId="0" borderId="1304" xfId="0" applyNumberFormat="1" applyFont="1" applyBorder="1"/>
    <xf numFmtId="164" fontId="1354" fillId="0" borderId="1305" xfId="0" applyNumberFormat="1" applyFont="1" applyBorder="1"/>
    <xf numFmtId="164" fontId="1355" fillId="0" borderId="1306" xfId="0" applyNumberFormat="1" applyFont="1" applyBorder="1"/>
    <xf numFmtId="164" fontId="1356" fillId="0" borderId="1307" xfId="0" applyNumberFormat="1" applyFont="1" applyBorder="1"/>
    <xf numFmtId="164" fontId="1357" fillId="0" borderId="1308" xfId="0" applyNumberFormat="1" applyFont="1" applyBorder="1"/>
    <xf numFmtId="0" fontId="1361" fillId="49" borderId="1313" xfId="0" applyFont="1" applyFill="1" applyBorder="1"/>
    <xf numFmtId="0" fontId="1363" fillId="51" borderId="1315" xfId="0" applyFont="1" applyFill="1" applyBorder="1"/>
    <xf numFmtId="0" fontId="1364" fillId="52" borderId="1316" xfId="0" applyFont="1" applyFill="1" applyBorder="1"/>
    <xf numFmtId="0" fontId="1365" fillId="53" borderId="1317" xfId="0" applyFont="1" applyFill="1" applyBorder="1"/>
    <xf numFmtId="0" fontId="1375" fillId="63" borderId="1326" xfId="0" applyFont="1" applyFill="1" applyBorder="1"/>
    <xf numFmtId="0" fontId="1376" fillId="64" borderId="1327" xfId="0" applyFont="1" applyFill="1" applyBorder="1"/>
    <xf numFmtId="0" fontId="1377" fillId="65" borderId="1328" xfId="0" applyFont="1" applyFill="1" applyBorder="1"/>
    <xf numFmtId="164" fontId="1378" fillId="66" borderId="1329" xfId="0" applyNumberFormat="1" applyFont="1" applyFill="1" applyBorder="1"/>
    <xf numFmtId="0" fontId="1379" fillId="67" borderId="1330" xfId="0" applyFont="1" applyFill="1" applyBorder="1"/>
    <xf numFmtId="164" fontId="1380" fillId="68" borderId="1331" xfId="0" applyNumberFormat="1" applyFont="1" applyFill="1" applyBorder="1"/>
    <xf numFmtId="0" fontId="1381" fillId="69" borderId="1332" xfId="0" applyFont="1" applyFill="1" applyBorder="1"/>
    <xf numFmtId="164" fontId="1382" fillId="70" borderId="1333" xfId="0" applyNumberFormat="1" applyFont="1" applyFill="1" applyBorder="1"/>
    <xf numFmtId="0" fontId="1397" fillId="85" borderId="1346" xfId="0" applyFont="1" applyFill="1" applyBorder="1"/>
    <xf numFmtId="0" fontId="1398" fillId="86" borderId="1347" xfId="0" applyFont="1" applyFill="1" applyBorder="1"/>
    <xf numFmtId="0" fontId="1399" fillId="87" borderId="1348" xfId="0" applyFont="1" applyFill="1" applyBorder="1"/>
    <xf numFmtId="164" fontId="1400" fillId="88" borderId="1349" xfId="0" applyNumberFormat="1" applyFont="1" applyFill="1" applyBorder="1"/>
    <xf numFmtId="0" fontId="1401" fillId="89" borderId="1350" xfId="0" applyFont="1" applyFill="1" applyBorder="1"/>
    <xf numFmtId="164" fontId="1402" fillId="90" borderId="1351" xfId="0" applyNumberFormat="1" applyFont="1" applyFill="1" applyBorder="1"/>
    <xf numFmtId="0" fontId="1403" fillId="91" borderId="1352" xfId="0" applyFont="1" applyFill="1" applyBorder="1"/>
    <xf numFmtId="164" fontId="1404" fillId="92" borderId="1353" xfId="0" applyNumberFormat="1" applyFont="1" applyFill="1" applyBorder="1"/>
    <xf numFmtId="0" fontId="1419" fillId="107" borderId="1366" xfId="0" applyFont="1" applyFill="1" applyBorder="1"/>
    <xf numFmtId="0" fontId="1420" fillId="108" borderId="1367" xfId="0" applyFont="1" applyFill="1" applyBorder="1"/>
    <xf numFmtId="0" fontId="1421" fillId="109" borderId="1368" xfId="0" applyFont="1" applyFill="1" applyBorder="1"/>
    <xf numFmtId="0" fontId="1422" fillId="110" borderId="1369" xfId="0" applyFont="1" applyFill="1" applyBorder="1"/>
    <xf numFmtId="0" fontId="1423" fillId="111" borderId="1370" xfId="0" applyFont="1" applyFill="1" applyBorder="1"/>
    <xf numFmtId="0" fontId="1433" fillId="121" borderId="1379" xfId="0" applyFont="1" applyFill="1" applyBorder="1"/>
    <xf numFmtId="0" fontId="1434" fillId="122" borderId="1380" xfId="0" applyFont="1" applyFill="1" applyBorder="1"/>
    <xf numFmtId="0" fontId="1435" fillId="123" borderId="1381" xfId="0" applyFont="1" applyFill="1" applyBorder="1"/>
    <xf numFmtId="0" fontId="1436" fillId="124" borderId="1382" xfId="0" applyFont="1" applyFill="1" applyBorder="1"/>
    <xf numFmtId="0" fontId="1437" fillId="125" borderId="1383" xfId="0" applyFont="1" applyFill="1" applyBorder="1"/>
    <xf numFmtId="0" fontId="1447" fillId="135" borderId="1392" xfId="0" applyFont="1" applyFill="1" applyBorder="1"/>
    <xf numFmtId="0" fontId="1448" fillId="136" borderId="1393" xfId="0" applyFont="1" applyFill="1" applyBorder="1"/>
    <xf numFmtId="0" fontId="1449" fillId="137" borderId="1394" xfId="0" applyFont="1" applyFill="1" applyBorder="1"/>
    <xf numFmtId="0" fontId="1450" fillId="138" borderId="1395" xfId="0" applyFont="1" applyFill="1" applyBorder="1"/>
    <xf numFmtId="0" fontId="1451" fillId="139" borderId="1396" xfId="0" applyFont="1" applyFill="1" applyBorder="1"/>
    <xf numFmtId="0" fontId="1471" fillId="160" borderId="1405" xfId="0" applyFont="1" applyFill="1" applyBorder="1"/>
    <xf numFmtId="0" fontId="1472" fillId="161" borderId="1406" xfId="0" applyFont="1" applyFill="1" applyBorder="1"/>
    <xf numFmtId="0" fontId="1473" fillId="162" borderId="1407" xfId="0" applyFont="1" applyFill="1" applyBorder="1"/>
    <xf numFmtId="0" fontId="1474" fillId="163" borderId="1408" xfId="0" applyFont="1" applyFill="1" applyBorder="1"/>
    <xf numFmtId="0" fontId="1475" fillId="164" borderId="1409" xfId="0" applyFont="1" applyFill="1" applyBorder="1"/>
    <xf numFmtId="0" fontId="1485" fillId="174" borderId="1418" xfId="0" applyFont="1" applyFill="1" applyBorder="1"/>
    <xf numFmtId="0" fontId="1486" fillId="175" borderId="1419" xfId="0" applyFont="1" applyFill="1" applyBorder="1"/>
    <xf numFmtId="0" fontId="1487" fillId="176" borderId="1420" xfId="0" applyFont="1" applyFill="1" applyBorder="1"/>
    <xf numFmtId="0" fontId="1488" fillId="177" borderId="1421" xfId="0" applyFont="1" applyFill="1" applyBorder="1"/>
    <xf numFmtId="0" fontId="1489" fillId="178" borderId="1422" xfId="0" applyFont="1" applyFill="1" applyBorder="1"/>
    <xf numFmtId="0" fontId="1499" fillId="188" borderId="1431" xfId="0" applyFont="1" applyFill="1" applyBorder="1"/>
    <xf numFmtId="0" fontId="1500" fillId="189" borderId="1432" xfId="0" applyFont="1" applyFill="1" applyBorder="1"/>
    <xf numFmtId="0" fontId="1501" fillId="190" borderId="1433" xfId="0" applyFont="1" applyFill="1" applyBorder="1"/>
    <xf numFmtId="0" fontId="1502" fillId="191" borderId="1434" xfId="0" applyFont="1" applyFill="1" applyBorder="1"/>
    <xf numFmtId="0" fontId="1503" fillId="192" borderId="1435" xfId="0" applyFont="1" applyFill="1" applyBorder="1"/>
    <xf numFmtId="0" fontId="1513" fillId="202" borderId="1444" xfId="0" applyFont="1" applyFill="1" applyBorder="1"/>
    <xf numFmtId="0" fontId="1514" fillId="203" borderId="1445" xfId="0" applyFont="1" applyFill="1" applyBorder="1"/>
    <xf numFmtId="0" fontId="1515" fillId="204" borderId="1446" xfId="0" applyFont="1" applyFill="1" applyBorder="1"/>
    <xf numFmtId="0" fontId="1516" fillId="205" borderId="1447" xfId="0" applyFont="1" applyFill="1" applyBorder="1"/>
    <xf numFmtId="0" fontId="1526" fillId="215" borderId="1456" xfId="0" applyFont="1" applyFill="1" applyBorder="1"/>
    <xf numFmtId="0" fontId="1527" fillId="216" borderId="1457" xfId="0" applyFont="1" applyFill="1" applyBorder="1"/>
    <xf numFmtId="0" fontId="1528" fillId="217" borderId="1458" xfId="0" applyFont="1" applyFill="1" applyBorder="1"/>
    <xf numFmtId="0" fontId="1529" fillId="218" borderId="1459" xfId="0" applyFont="1" applyFill="1" applyBorder="1"/>
    <xf numFmtId="0" fontId="1530" fillId="219" borderId="1460" xfId="0" applyFont="1" applyFill="1" applyBorder="1"/>
    <xf numFmtId="0" fontId="1540" fillId="229" borderId="1469" xfId="0" applyFont="1" applyFill="1" applyBorder="1"/>
    <xf numFmtId="0" fontId="1541" fillId="230" borderId="1470" xfId="0" applyFont="1" applyFill="1" applyBorder="1"/>
    <xf numFmtId="0" fontId="1542" fillId="231" borderId="1471" xfId="0" applyFont="1" applyFill="1" applyBorder="1"/>
    <xf numFmtId="0" fontId="1543" fillId="232" borderId="1472" xfId="0" applyFont="1" applyFill="1" applyBorder="1"/>
    <xf numFmtId="0" fontId="1544" fillId="233" borderId="1473" xfId="0" applyFont="1" applyFill="1" applyBorder="1"/>
    <xf numFmtId="0" fontId="1554" fillId="243" borderId="1482" xfId="0" applyFont="1" applyFill="1" applyBorder="1"/>
    <xf numFmtId="0" fontId="1555" fillId="244" borderId="1483" xfId="0" applyFont="1" applyFill="1" applyBorder="1"/>
    <xf numFmtId="0" fontId="1556" fillId="245" borderId="1484" xfId="0" applyFont="1" applyFill="1" applyBorder="1"/>
    <xf numFmtId="0" fontId="1557" fillId="246" borderId="1485" xfId="0" applyFont="1" applyFill="1" applyBorder="1"/>
    <xf numFmtId="0" fontId="1558" fillId="247" borderId="1486" xfId="0" applyFont="1" applyFill="1" applyBorder="1"/>
    <xf numFmtId="0" fontId="1568" fillId="257" borderId="1495" xfId="0" applyFont="1" applyFill="1" applyBorder="1"/>
    <xf numFmtId="0" fontId="1569" fillId="258" borderId="1496" xfId="0" applyFont="1" applyFill="1" applyBorder="1"/>
    <xf numFmtId="0" fontId="1570" fillId="259" borderId="1497" xfId="0" applyFont="1" applyFill="1" applyBorder="1"/>
    <xf numFmtId="0" fontId="1571" fillId="260" borderId="1498" xfId="0" applyFont="1" applyFill="1" applyBorder="1"/>
    <xf numFmtId="0" fontId="1572" fillId="261" borderId="1499" xfId="0" applyFont="1" applyFill="1" applyBorder="1"/>
    <xf numFmtId="0" fontId="1582" fillId="271" borderId="1508" xfId="0" applyFont="1" applyFill="1" applyBorder="1"/>
    <xf numFmtId="0" fontId="1583" fillId="272" borderId="1509" xfId="0" applyFont="1" applyFill="1" applyBorder="1"/>
    <xf numFmtId="0" fontId="1584" fillId="273" borderId="1510" xfId="0" applyFont="1" applyFill="1" applyBorder="1"/>
    <xf numFmtId="0" fontId="1585" fillId="274" borderId="1511" xfId="0" applyFont="1" applyFill="1" applyBorder="1"/>
    <xf numFmtId="0" fontId="1586" fillId="275" borderId="1512" xfId="0" applyFont="1" applyFill="1" applyBorder="1"/>
    <xf numFmtId="0" fontId="1596" fillId="285" borderId="1521" xfId="0" applyFont="1" applyFill="1" applyBorder="1"/>
    <xf numFmtId="0" fontId="1597" fillId="286" borderId="1522" xfId="0" applyFont="1" applyFill="1" applyBorder="1"/>
    <xf numFmtId="0" fontId="1598" fillId="287" borderId="1523" xfId="0" applyFont="1" applyFill="1" applyBorder="1"/>
    <xf numFmtId="0" fontId="1599" fillId="288" borderId="1524" xfId="0" applyFont="1" applyFill="1" applyBorder="1"/>
    <xf numFmtId="0" fontId="1600" fillId="289" borderId="1525" xfId="0" applyFont="1" applyFill="1" applyBorder="1"/>
    <xf numFmtId="0" fontId="1610" fillId="299" borderId="1534" xfId="0" applyFont="1" applyFill="1" applyBorder="1"/>
    <xf numFmtId="0" fontId="1611" fillId="300" borderId="1535" xfId="0" applyFont="1" applyFill="1" applyBorder="1"/>
    <xf numFmtId="0" fontId="1612" fillId="301" borderId="1536" xfId="0" applyFont="1" applyFill="1" applyBorder="1"/>
    <xf numFmtId="0" fontId="1613" fillId="302" borderId="1537" xfId="0" applyFont="1" applyFill="1" applyBorder="1"/>
    <xf numFmtId="0" fontId="1614" fillId="303" borderId="1538" xfId="0" applyFont="1" applyFill="1" applyBorder="1"/>
    <xf numFmtId="0" fontId="1624" fillId="313" borderId="1547" xfId="0" applyFont="1" applyFill="1" applyBorder="1"/>
    <xf numFmtId="0" fontId="1625" fillId="314" borderId="1548" xfId="0" applyFont="1" applyFill="1" applyBorder="1"/>
    <xf numFmtId="0" fontId="1626" fillId="315" borderId="1549" xfId="0" applyFont="1" applyFill="1" applyBorder="1"/>
    <xf numFmtId="0" fontId="1627" fillId="316" borderId="1550" xfId="0" applyFont="1" applyFill="1" applyBorder="1"/>
    <xf numFmtId="0" fontId="1628" fillId="317" borderId="1551" xfId="0" applyFont="1" applyFill="1" applyBorder="1"/>
    <xf numFmtId="0" fontId="1634" fillId="0" borderId="1556" xfId="0" applyFont="1" applyBorder="1"/>
    <xf numFmtId="0" fontId="1635" fillId="0" borderId="1557" xfId="0" applyFont="1" applyBorder="1"/>
    <xf numFmtId="0" fontId="1636" fillId="0" borderId="1558" xfId="0" applyFont="1" applyBorder="1"/>
    <xf numFmtId="0" fontId="1637" fillId="0" borderId="1559" xfId="0" applyFont="1" applyBorder="1"/>
    <xf numFmtId="0" fontId="1638" fillId="0" borderId="1560" xfId="0" applyFont="1" applyBorder="1"/>
    <xf numFmtId="0" fontId="1639" fillId="0" borderId="1561" xfId="0" applyFont="1" applyBorder="1"/>
    <xf numFmtId="0" fontId="1641" fillId="0" borderId="1562" xfId="0" applyFont="1" applyBorder="1"/>
    <xf numFmtId="0" fontId="1642" fillId="0" borderId="1563" xfId="0" applyFont="1" applyBorder="1"/>
    <xf numFmtId="0" fontId="1643" fillId="0" borderId="1564" xfId="0" applyFont="1" applyBorder="1"/>
    <xf numFmtId="0" fontId="1644" fillId="0" borderId="1565" xfId="0" applyFont="1" applyBorder="1"/>
    <xf numFmtId="0" fontId="1645" fillId="0" borderId="1566" xfId="0" applyFont="1" applyBorder="1"/>
    <xf numFmtId="0" fontId="1646" fillId="0" borderId="1567" xfId="0" applyFont="1" applyBorder="1"/>
    <xf numFmtId="0" fontId="1647" fillId="0" borderId="1568" xfId="0" applyFont="1" applyBorder="1"/>
    <xf numFmtId="0" fontId="1648" fillId="0" borderId="1569" xfId="0" applyFont="1" applyBorder="1"/>
    <xf numFmtId="0" fontId="1649" fillId="0" borderId="1570" xfId="0" applyFont="1" applyBorder="1"/>
    <xf numFmtId="0" fontId="1650" fillId="0" borderId="1571" xfId="0" applyFont="1" applyBorder="1"/>
    <xf numFmtId="0" fontId="1651" fillId="0" borderId="1572" xfId="0" applyFont="1" applyBorder="1"/>
    <xf numFmtId="0" fontId="1652" fillId="0" borderId="1573" xfId="0" applyFont="1" applyBorder="1"/>
    <xf numFmtId="0" fontId="1653" fillId="0" borderId="1574" xfId="0" applyFont="1" applyBorder="1"/>
    <xf numFmtId="0" fontId="1654" fillId="0" borderId="1575" xfId="0" applyFont="1" applyBorder="1"/>
    <xf numFmtId="0" fontId="1655" fillId="0" borderId="1576" xfId="0" applyFont="1" applyBorder="1"/>
    <xf numFmtId="0" fontId="1656" fillId="0" borderId="1577" xfId="0" applyFont="1" applyBorder="1"/>
    <xf numFmtId="0" fontId="1657" fillId="0" borderId="1578" xfId="0" applyFont="1" applyBorder="1"/>
    <xf numFmtId="0" fontId="1658" fillId="0" borderId="1579" xfId="0" applyFont="1" applyBorder="1"/>
    <xf numFmtId="0" fontId="1660" fillId="0" borderId="1580" xfId="0" applyFont="1" applyBorder="1"/>
    <xf numFmtId="0" fontId="1661" fillId="0" borderId="1581" xfId="0" applyFont="1" applyBorder="1"/>
    <xf numFmtId="0" fontId="1662" fillId="0" borderId="1582" xfId="0" applyFont="1" applyBorder="1"/>
    <xf numFmtId="0" fontId="1663" fillId="0" borderId="1583" xfId="0" applyFont="1" applyBorder="1"/>
    <xf numFmtId="0" fontId="1664" fillId="0" borderId="1584" xfId="0" applyFont="1" applyBorder="1"/>
    <xf numFmtId="0" fontId="1665" fillId="0" borderId="1585" xfId="0" applyFont="1" applyBorder="1"/>
    <xf numFmtId="0" fontId="1666" fillId="0" borderId="1586" xfId="0" applyFont="1" applyBorder="1"/>
    <xf numFmtId="0" fontId="1667" fillId="0" borderId="1587" xfId="0" applyFont="1" applyBorder="1"/>
    <xf numFmtId="0" fontId="1668" fillId="0" borderId="1588" xfId="0" applyFont="1" applyBorder="1"/>
    <xf numFmtId="0" fontId="1669" fillId="0" borderId="1589" xfId="0" applyFont="1" applyBorder="1"/>
    <xf numFmtId="0" fontId="1670" fillId="0" borderId="1590" xfId="0" applyFont="1" applyBorder="1"/>
    <xf numFmtId="0" fontId="1671" fillId="0" borderId="1591" xfId="0" applyFont="1" applyBorder="1"/>
    <xf numFmtId="0" fontId="1672" fillId="0" borderId="1592" xfId="0" applyFont="1" applyBorder="1"/>
    <xf numFmtId="0" fontId="1673" fillId="0" borderId="1593" xfId="0" applyFont="1" applyBorder="1"/>
    <xf numFmtId="0" fontId="1674" fillId="0" borderId="1594" xfId="0" applyFont="1" applyBorder="1"/>
    <xf numFmtId="0" fontId="1675" fillId="0" borderId="1595" xfId="0" applyFont="1" applyBorder="1"/>
    <xf numFmtId="0" fontId="1676" fillId="0" borderId="1596" xfId="0" applyFont="1" applyBorder="1"/>
    <xf numFmtId="0" fontId="1677" fillId="0" borderId="1597" xfId="0" applyFont="1" applyBorder="1"/>
    <xf numFmtId="0" fontId="1679" fillId="0" borderId="1598" xfId="0" applyFont="1" applyBorder="1"/>
    <xf numFmtId="0" fontId="1680" fillId="0" borderId="1599" xfId="0" applyFont="1" applyBorder="1"/>
    <xf numFmtId="0" fontId="1681" fillId="0" borderId="1600" xfId="0" applyFont="1" applyBorder="1"/>
    <xf numFmtId="0" fontId="1682" fillId="0" borderId="1601" xfId="0" applyFont="1" applyBorder="1"/>
    <xf numFmtId="0" fontId="1683" fillId="0" borderId="1602" xfId="0" applyFont="1" applyBorder="1"/>
    <xf numFmtId="0" fontId="1684" fillId="0" borderId="1603" xfId="0" applyFont="1" applyBorder="1"/>
    <xf numFmtId="0" fontId="1685" fillId="0" borderId="1604" xfId="0" applyFont="1" applyBorder="1"/>
    <xf numFmtId="0" fontId="1686" fillId="0" borderId="1605" xfId="0" applyFont="1" applyBorder="1"/>
    <xf numFmtId="0" fontId="1687" fillId="0" borderId="1606" xfId="0" applyFont="1" applyBorder="1"/>
    <xf numFmtId="0" fontId="1688" fillId="0" borderId="1607" xfId="0" applyFont="1" applyBorder="1"/>
    <xf numFmtId="0" fontId="1689" fillId="0" borderId="1608" xfId="0" applyFont="1" applyBorder="1"/>
    <xf numFmtId="0" fontId="1690" fillId="0" borderId="1609" xfId="0" applyFont="1" applyBorder="1"/>
    <xf numFmtId="0" fontId="1691" fillId="0" borderId="1610" xfId="0" applyFont="1" applyBorder="1"/>
    <xf numFmtId="0" fontId="1692" fillId="0" borderId="1611" xfId="0" applyFont="1" applyBorder="1"/>
    <xf numFmtId="0" fontId="1693" fillId="0" borderId="1612" xfId="0" applyFont="1" applyBorder="1"/>
    <xf numFmtId="0" fontId="1694" fillId="0" borderId="1613" xfId="0" applyFont="1" applyBorder="1"/>
    <xf numFmtId="0" fontId="1695" fillId="0" borderId="1614" xfId="0" applyFont="1" applyBorder="1"/>
    <xf numFmtId="0" fontId="1696" fillId="0" borderId="1615" xfId="0" applyFont="1" applyBorder="1"/>
    <xf numFmtId="0" fontId="1698" fillId="0" borderId="1616" xfId="0" applyFont="1" applyBorder="1"/>
    <xf numFmtId="0" fontId="1699" fillId="0" borderId="1617" xfId="0" applyFont="1" applyBorder="1"/>
    <xf numFmtId="0" fontId="1700" fillId="0" borderId="1618" xfId="0" applyFont="1" applyBorder="1"/>
    <xf numFmtId="0" fontId="1701" fillId="0" borderId="1619" xfId="0" applyFont="1" applyBorder="1"/>
    <xf numFmtId="0" fontId="1702" fillId="0" borderId="1620" xfId="0" applyFont="1" applyBorder="1"/>
    <xf numFmtId="0" fontId="1703" fillId="0" borderId="1621" xfId="0" applyFont="1" applyBorder="1"/>
    <xf numFmtId="0" fontId="1704" fillId="0" borderId="1622" xfId="0" applyFont="1" applyBorder="1"/>
    <xf numFmtId="0" fontId="1705" fillId="0" borderId="1623" xfId="0" applyFont="1" applyBorder="1"/>
    <xf numFmtId="0" fontId="1706" fillId="0" borderId="1624" xfId="0" applyFont="1" applyBorder="1"/>
    <xf numFmtId="0" fontId="1707" fillId="0" borderId="1625" xfId="0" applyFont="1" applyBorder="1"/>
    <xf numFmtId="0" fontId="1708" fillId="0" borderId="1626" xfId="0" applyFont="1" applyBorder="1"/>
    <xf numFmtId="0" fontId="1709" fillId="0" borderId="1627" xfId="0" applyFont="1" applyBorder="1"/>
    <xf numFmtId="0" fontId="1710" fillId="0" borderId="1628" xfId="0" applyFont="1" applyBorder="1"/>
    <xf numFmtId="0" fontId="1711" fillId="0" borderId="1629" xfId="0" applyFont="1" applyBorder="1"/>
    <xf numFmtId="0" fontId="1712" fillId="0" borderId="1630" xfId="0" applyFont="1" applyBorder="1"/>
    <xf numFmtId="0" fontId="1713" fillId="0" borderId="1631" xfId="0" applyFont="1" applyBorder="1"/>
    <xf numFmtId="0" fontId="1714" fillId="0" borderId="1632" xfId="0" applyFont="1" applyBorder="1"/>
    <xf numFmtId="0" fontId="1715" fillId="0" borderId="1633" xfId="0" applyFont="1" applyBorder="1"/>
    <xf numFmtId="0" fontId="1717" fillId="0" borderId="1634" xfId="0" applyFont="1" applyBorder="1"/>
    <xf numFmtId="0" fontId="1718" fillId="0" borderId="1635" xfId="0" applyFont="1" applyBorder="1"/>
    <xf numFmtId="0" fontId="1719" fillId="0" borderId="1636" xfId="0" applyFont="1" applyBorder="1"/>
    <xf numFmtId="0" fontId="1720" fillId="0" borderId="1637" xfId="0" applyFont="1" applyBorder="1"/>
    <xf numFmtId="0" fontId="1721" fillId="0" borderId="1638" xfId="0" applyFont="1" applyBorder="1"/>
    <xf numFmtId="0" fontId="1722" fillId="0" borderId="1639" xfId="0" applyFont="1" applyBorder="1"/>
    <xf numFmtId="0" fontId="1723" fillId="0" borderId="1640" xfId="0" applyFont="1" applyBorder="1"/>
    <xf numFmtId="0" fontId="1724" fillId="0" borderId="1641" xfId="0" applyFont="1" applyBorder="1"/>
    <xf numFmtId="0" fontId="1725" fillId="0" borderId="1642" xfId="0" applyFont="1" applyBorder="1"/>
    <xf numFmtId="0" fontId="1726" fillId="0" borderId="1643" xfId="0" applyFont="1" applyBorder="1"/>
    <xf numFmtId="0" fontId="1727" fillId="0" borderId="1644" xfId="0" applyFont="1" applyBorder="1"/>
    <xf numFmtId="0" fontId="1728" fillId="0" borderId="1645" xfId="0" applyFont="1" applyBorder="1"/>
    <xf numFmtId="0" fontId="1825" fillId="0" borderId="1718" xfId="0" applyFont="1" applyBorder="1"/>
    <xf numFmtId="0" fontId="2801" fillId="0" borderId="1719" xfId="0" applyFont="1" applyBorder="1"/>
    <xf numFmtId="0" fontId="0" fillId="0" borderId="1721" xfId="0" applyBorder="1"/>
    <xf numFmtId="0" fontId="1805" fillId="0" borderId="1721" xfId="0" applyFont="1" applyBorder="1"/>
    <xf numFmtId="0" fontId="1806" fillId="0" borderId="1721" xfId="0" applyFont="1" applyBorder="1"/>
    <xf numFmtId="0" fontId="1370" fillId="58" borderId="1721" xfId="0" applyFont="1" applyFill="1" applyBorder="1"/>
    <xf numFmtId="0" fontId="1391" fillId="79" borderId="1721" xfId="0" applyFont="1" applyFill="1" applyBorder="1"/>
    <xf numFmtId="164" fontId="1392" fillId="80" borderId="1721" xfId="0" applyNumberFormat="1" applyFont="1" applyFill="1" applyBorder="1"/>
    <xf numFmtId="0" fontId="1807" fillId="0" borderId="1721" xfId="0" applyFont="1" applyBorder="1"/>
    <xf numFmtId="0" fontId="1413" fillId="101" borderId="1721" xfId="0" applyFont="1" applyFill="1" applyBorder="1"/>
    <xf numFmtId="164" fontId="1414" fillId="102" borderId="1721" xfId="0" applyNumberFormat="1" applyFont="1" applyFill="1" applyBorder="1"/>
    <xf numFmtId="0" fontId="1808" fillId="0" borderId="1721" xfId="0" applyFont="1" applyBorder="1"/>
    <xf numFmtId="0" fontId="1428" fillId="116" borderId="1721" xfId="0" applyFont="1" applyFill="1" applyBorder="1"/>
    <xf numFmtId="0" fontId="1809" fillId="0" borderId="1721" xfId="0" applyFont="1" applyBorder="1"/>
    <xf numFmtId="0" fontId="1442" fillId="130" borderId="1721" xfId="0" applyFont="1" applyFill="1" applyBorder="1"/>
    <xf numFmtId="0" fontId="1810" fillId="0" borderId="1721" xfId="0" applyFont="1" applyBorder="1"/>
    <xf numFmtId="0" fontId="1456" fillId="144" borderId="1721" xfId="0" applyFont="1" applyFill="1" applyBorder="1"/>
    <xf numFmtId="0" fontId="1480" fillId="169" borderId="1721" xfId="0" applyFont="1" applyFill="1" applyBorder="1"/>
    <xf numFmtId="0" fontId="1812" fillId="0" borderId="1721" xfId="0" applyFont="1" applyBorder="1"/>
    <xf numFmtId="0" fontId="1494" fillId="183" borderId="1721" xfId="0" applyFont="1" applyFill="1" applyBorder="1"/>
    <xf numFmtId="0" fontId="1813" fillId="0" borderId="1721" xfId="0" applyFont="1" applyBorder="1"/>
    <xf numFmtId="0" fontId="1508" fillId="197" borderId="1721" xfId="0" applyFont="1" applyFill="1" applyBorder="1"/>
    <xf numFmtId="0" fontId="1814" fillId="0" borderId="1721" xfId="0" applyFont="1" applyBorder="1"/>
    <xf numFmtId="0" fontId="1815" fillId="0" borderId="1721" xfId="0" applyFont="1" applyBorder="1"/>
    <xf numFmtId="0" fontId="1521" fillId="210" borderId="1721" xfId="0" applyFont="1" applyFill="1" applyBorder="1"/>
    <xf numFmtId="0" fontId="1535" fillId="224" borderId="1721" xfId="0" applyFont="1" applyFill="1" applyBorder="1"/>
    <xf numFmtId="0" fontId="1816" fillId="0" borderId="1721" xfId="0" applyFont="1" applyBorder="1"/>
    <xf numFmtId="0" fontId="1549" fillId="238" borderId="1721" xfId="0" applyFont="1" applyFill="1" applyBorder="1"/>
    <xf numFmtId="0" fontId="1817" fillId="0" borderId="1721" xfId="0" applyFont="1" applyBorder="1"/>
    <xf numFmtId="0" fontId="1563" fillId="252" borderId="1721" xfId="0" applyFont="1" applyFill="1" applyBorder="1"/>
    <xf numFmtId="0" fontId="1818" fillId="0" borderId="1721" xfId="0" applyFont="1" applyBorder="1"/>
    <xf numFmtId="0" fontId="1577" fillId="266" borderId="1721" xfId="0" applyFont="1" applyFill="1" applyBorder="1"/>
    <xf numFmtId="0" fontId="1819" fillId="0" borderId="1721" xfId="0" applyFont="1" applyBorder="1"/>
    <xf numFmtId="0" fontId="1591" fillId="280" borderId="1721" xfId="0" applyFont="1" applyFill="1" applyBorder="1"/>
    <xf numFmtId="0" fontId="1820" fillId="0" borderId="1721" xfId="0" applyFont="1" applyBorder="1"/>
    <xf numFmtId="0" fontId="1605" fillId="294" borderId="1721" xfId="0" applyFont="1" applyFill="1" applyBorder="1"/>
    <xf numFmtId="0" fontId="1821" fillId="0" borderId="1721" xfId="0" applyFont="1" applyBorder="1"/>
    <xf numFmtId="0" fontId="1619" fillId="308" borderId="1721" xfId="0" applyFont="1" applyFill="1" applyBorder="1"/>
    <xf numFmtId="0" fontId="1822" fillId="0" borderId="1721" xfId="0" applyFont="1" applyBorder="1"/>
    <xf numFmtId="0" fontId="1633" fillId="322" borderId="1721" xfId="0" applyFont="1" applyFill="1" applyBorder="1"/>
    <xf numFmtId="0" fontId="1823" fillId="0" borderId="1721" xfId="0" applyFont="1" applyBorder="1"/>
    <xf numFmtId="0" fontId="1640" fillId="0" borderId="1722" xfId="0" applyFont="1" applyBorder="1"/>
    <xf numFmtId="0" fontId="1659" fillId="0" borderId="1722" xfId="0" applyFont="1" applyBorder="1"/>
    <xf numFmtId="0" fontId="1678" fillId="0" borderId="1722" xfId="0" applyFont="1" applyBorder="1"/>
    <xf numFmtId="0" fontId="1697" fillId="0" borderId="1722" xfId="0" applyFont="1" applyBorder="1"/>
    <xf numFmtId="0" fontId="1716" fillId="0" borderId="1722" xfId="0" applyFont="1" applyBorder="1"/>
    <xf numFmtId="0" fontId="1811" fillId="0" borderId="1722" xfId="0" applyFont="1" applyBorder="1"/>
    <xf numFmtId="0" fontId="1457" fillId="146" borderId="1723" xfId="0" applyFont="1" applyFill="1" applyBorder="1"/>
    <xf numFmtId="0" fontId="1458" fillId="147" borderId="1723" xfId="0" applyFont="1" applyFill="1" applyBorder="1"/>
    <xf numFmtId="0" fontId="1459" fillId="148" borderId="1723" xfId="0" applyFont="1" applyFill="1" applyBorder="1"/>
    <xf numFmtId="0" fontId="1460" fillId="149" borderId="1723" xfId="0" applyFont="1" applyFill="1" applyBorder="1"/>
    <xf numFmtId="0" fontId="1461" fillId="150" borderId="1723" xfId="0" applyFont="1" applyFill="1" applyBorder="1"/>
    <xf numFmtId="0" fontId="1466" fillId="155" borderId="1723" xfId="0" applyFont="1" applyFill="1" applyBorder="1"/>
    <xf numFmtId="0" fontId="850" fillId="0" borderId="1725" xfId="0" applyFont="1" applyBorder="1"/>
    <xf numFmtId="0" fontId="851" fillId="0" borderId="1725" xfId="0" applyFont="1" applyBorder="1"/>
    <xf numFmtId="0" fontId="852" fillId="0" borderId="1725" xfId="0" applyFont="1" applyBorder="1"/>
    <xf numFmtId="0" fontId="853" fillId="0" borderId="1725" xfId="0" applyFont="1" applyBorder="1"/>
    <xf numFmtId="0" fontId="854" fillId="0" borderId="1725" xfId="0" applyFont="1" applyBorder="1"/>
    <xf numFmtId="0" fontId="41" fillId="0" borderId="1725" xfId="0" applyFont="1" applyBorder="1"/>
    <xf numFmtId="0" fontId="2802" fillId="464" borderId="1721" xfId="0" applyFont="1" applyFill="1" applyBorder="1"/>
    <xf numFmtId="0" fontId="2818" fillId="480" borderId="1721" xfId="0" applyFont="1" applyFill="1" applyBorder="1"/>
    <xf numFmtId="0" fontId="2803" fillId="465" borderId="1721" xfId="0" applyFont="1" applyFill="1" applyBorder="1"/>
    <xf numFmtId="0" fontId="2832" fillId="494" borderId="1721" xfId="0" applyFont="1" applyFill="1" applyBorder="1"/>
    <xf numFmtId="0" fontId="2819" fillId="481" borderId="1721" xfId="0" applyFont="1" applyFill="1" applyBorder="1"/>
    <xf numFmtId="0" fontId="2804" fillId="466" borderId="1721" xfId="0" applyFont="1" applyFill="1" applyBorder="1"/>
    <xf numFmtId="0" fontId="2844" fillId="506" borderId="1721" xfId="0" applyFont="1" applyFill="1" applyBorder="1"/>
    <xf numFmtId="0" fontId="2833" fillId="495" borderId="1721" xfId="0" applyFont="1" applyFill="1" applyBorder="1"/>
    <xf numFmtId="0" fontId="2820" fillId="482" borderId="1721" xfId="0" applyFont="1" applyFill="1" applyBorder="1"/>
    <xf numFmtId="0" fontId="2805" fillId="467" borderId="1721" xfId="0" applyFont="1" applyFill="1" applyBorder="1"/>
    <xf numFmtId="0" fontId="2854" fillId="516" borderId="1721" xfId="0" applyFont="1" applyFill="1" applyBorder="1"/>
    <xf numFmtId="0" fontId="2845" fillId="507" borderId="1721" xfId="0" applyFont="1" applyFill="1" applyBorder="1"/>
    <xf numFmtId="0" fontId="2834" fillId="496" borderId="1721" xfId="0" applyFont="1" applyFill="1" applyBorder="1"/>
    <xf numFmtId="0" fontId="2821" fillId="483" borderId="1721" xfId="0" applyFont="1" applyFill="1" applyBorder="1"/>
    <xf numFmtId="0" fontId="2806" fillId="468" borderId="1721" xfId="0" applyFont="1" applyFill="1" applyBorder="1"/>
    <xf numFmtId="0" fontId="2862" fillId="524" borderId="1721" xfId="0" applyFont="1" applyFill="1" applyBorder="1"/>
    <xf numFmtId="0" fontId="2855" fillId="517" borderId="1721" xfId="0" applyFont="1" applyFill="1" applyBorder="1"/>
    <xf numFmtId="0" fontId="2846" fillId="508" borderId="1721" xfId="0" applyFont="1" applyFill="1" applyBorder="1"/>
    <xf numFmtId="0" fontId="2835" fillId="497" borderId="1721" xfId="0" applyFont="1" applyFill="1" applyBorder="1"/>
    <xf numFmtId="0" fontId="2822" fillId="484" borderId="1721" xfId="0" applyFont="1" applyFill="1" applyBorder="1"/>
    <xf numFmtId="0" fontId="2807" fillId="469" borderId="1721" xfId="0" applyFont="1" applyFill="1" applyBorder="1"/>
    <xf numFmtId="0" fontId="2868" fillId="530" borderId="1721" xfId="0" applyFont="1" applyFill="1" applyBorder="1"/>
    <xf numFmtId="0" fontId="2863" fillId="525" borderId="1721" xfId="0" applyFont="1" applyFill="1" applyBorder="1"/>
    <xf numFmtId="0" fontId="2856" fillId="518" borderId="1721" xfId="0" applyFont="1" applyFill="1" applyBorder="1"/>
    <xf numFmtId="0" fontId="2847" fillId="509" borderId="1721" xfId="0" applyFont="1" applyFill="1" applyBorder="1"/>
    <xf numFmtId="0" fontId="2836" fillId="498" borderId="1721" xfId="0" applyFont="1" applyFill="1" applyBorder="1"/>
    <xf numFmtId="0" fontId="2823" fillId="485" borderId="1721" xfId="0" applyFont="1" applyFill="1" applyBorder="1"/>
    <xf numFmtId="0" fontId="2808" fillId="470" borderId="1721" xfId="0" applyFont="1" applyFill="1" applyBorder="1"/>
    <xf numFmtId="0" fontId="0" fillId="0" borderId="1722" xfId="0" applyBorder="1"/>
    <xf numFmtId="0" fontId="2872" fillId="534" borderId="1722" xfId="0" applyFont="1" applyFill="1" applyBorder="1"/>
    <xf numFmtId="0" fontId="2869" fillId="531" borderId="1722" xfId="0" applyFont="1" applyFill="1" applyBorder="1"/>
    <xf numFmtId="0" fontId="2864" fillId="526" borderId="1722" xfId="0" applyFont="1" applyFill="1" applyBorder="1"/>
    <xf numFmtId="0" fontId="2857" fillId="519" borderId="1722" xfId="0" applyFont="1" applyFill="1" applyBorder="1"/>
    <xf numFmtId="0" fontId="2848" fillId="510" borderId="1722" xfId="0" applyFont="1" applyFill="1" applyBorder="1"/>
    <xf numFmtId="0" fontId="2837" fillId="499" borderId="1722" xfId="0" applyFont="1" applyFill="1" applyBorder="1"/>
    <xf numFmtId="0" fontId="2824" fillId="486" borderId="1722" xfId="0" applyFont="1" applyFill="1" applyBorder="1"/>
    <xf numFmtId="0" fontId="2809" fillId="471" borderId="1722" xfId="0" applyFont="1" applyFill="1" applyBorder="1"/>
    <xf numFmtId="0" fontId="2664" fillId="370" borderId="1721" xfId="0" applyFont="1" applyFill="1" applyBorder="1"/>
    <xf numFmtId="0" fontId="2665" fillId="371" borderId="1721" xfId="0" applyFont="1" applyFill="1" applyBorder="1"/>
    <xf numFmtId="0" fontId="2666" fillId="372" borderId="1721" xfId="0" applyFont="1" applyFill="1" applyBorder="1"/>
    <xf numFmtId="0" fontId="2667" fillId="373" borderId="1721" xfId="0" applyFont="1" applyFill="1" applyBorder="1"/>
    <xf numFmtId="0" fontId="2668" fillId="374" borderId="1721" xfId="0" applyFont="1" applyFill="1" applyBorder="1"/>
    <xf numFmtId="0" fontId="2669" fillId="375" borderId="1721" xfId="0" applyFont="1" applyFill="1" applyBorder="1"/>
    <xf numFmtId="0" fontId="2670" fillId="376" borderId="1721" xfId="0" applyFont="1" applyFill="1" applyBorder="1"/>
    <xf numFmtId="0" fontId="2671" fillId="377" borderId="1721" xfId="0" applyFont="1" applyFill="1" applyBorder="1"/>
    <xf numFmtId="0" fontId="2672" fillId="378" borderId="1721" xfId="0" applyFont="1" applyFill="1" applyBorder="1"/>
    <xf numFmtId="0" fontId="2673" fillId="379" borderId="1721" xfId="0" applyFont="1" applyFill="1" applyBorder="1"/>
    <xf numFmtId="0" fontId="2674" fillId="380" borderId="1721" xfId="0" applyFont="1" applyFill="1" applyBorder="1"/>
    <xf numFmtId="0" fontId="2675" fillId="381" borderId="1721" xfId="0" applyFont="1" applyFill="1" applyBorder="1"/>
    <xf numFmtId="0" fontId="2676" fillId="382" borderId="1721" xfId="0" applyFont="1" applyFill="1" applyBorder="1"/>
    <xf numFmtId="0" fontId="2677" fillId="383" borderId="1721" xfId="0" applyFont="1" applyFill="1" applyBorder="1"/>
    <xf numFmtId="0" fontId="2678" fillId="384" borderId="1721" xfId="0" applyFont="1" applyFill="1" applyBorder="1"/>
    <xf numFmtId="0" fontId="2679" fillId="385" borderId="1721" xfId="0" applyFont="1" applyFill="1" applyBorder="1"/>
    <xf numFmtId="0" fontId="2680" fillId="386" borderId="1721" xfId="0" applyFont="1" applyFill="1" applyBorder="1"/>
    <xf numFmtId="0" fontId="2681" fillId="387" borderId="1721" xfId="0" applyFont="1" applyFill="1" applyBorder="1"/>
    <xf numFmtId="0" fontId="2682" fillId="388" borderId="1721" xfId="0" applyFont="1" applyFill="1" applyBorder="1"/>
    <xf numFmtId="0" fontId="2683" fillId="389" borderId="1721" xfId="0" applyFont="1" applyFill="1" applyBorder="1"/>
    <xf numFmtId="0" fontId="2688" fillId="394" borderId="1721" xfId="0" applyFont="1" applyFill="1" applyBorder="1"/>
    <xf numFmtId="0" fontId="2689" fillId="395" borderId="1721" xfId="0" applyFont="1" applyFill="1" applyBorder="1"/>
    <xf numFmtId="0" fontId="2690" fillId="396" borderId="1721" xfId="0" applyFont="1" applyFill="1" applyBorder="1"/>
    <xf numFmtId="0" fontId="2691" fillId="397" borderId="1721" xfId="0" applyFont="1" applyFill="1" applyBorder="1"/>
    <xf numFmtId="0" fontId="2692" fillId="398" borderId="1721" xfId="0" applyFont="1" applyFill="1" applyBorder="1"/>
    <xf numFmtId="0" fontId="2693" fillId="399" borderId="1721" xfId="0" applyFont="1" applyFill="1" applyBorder="1"/>
    <xf numFmtId="0" fontId="2694" fillId="400" borderId="1721" xfId="0" applyFont="1" applyFill="1" applyBorder="1"/>
    <xf numFmtId="0" fontId="2695" fillId="401" borderId="1721" xfId="0" applyFont="1" applyFill="1" applyBorder="1"/>
    <xf numFmtId="0" fontId="2696" fillId="402" borderId="1721" xfId="0" applyFont="1" applyFill="1" applyBorder="1"/>
    <xf numFmtId="0" fontId="2697" fillId="403" borderId="1721" xfId="0" applyFont="1" applyFill="1" applyBorder="1"/>
    <xf numFmtId="0" fontId="2698" fillId="404" borderId="1721" xfId="0" applyFont="1" applyFill="1" applyBorder="1"/>
    <xf numFmtId="0" fontId="2699" fillId="405" borderId="1721" xfId="0" applyFont="1" applyFill="1" applyBorder="1"/>
    <xf numFmtId="0" fontId="2700" fillId="406" borderId="1721" xfId="0" applyFont="1" applyFill="1" applyBorder="1"/>
    <xf numFmtId="0" fontId="2701" fillId="407" borderId="1721" xfId="0" applyFont="1" applyFill="1" applyBorder="1"/>
    <xf numFmtId="0" fontId="2702" fillId="408" borderId="1721" xfId="0" applyFont="1" applyFill="1" applyBorder="1"/>
    <xf numFmtId="0" fontId="2703" fillId="409" borderId="1721" xfId="0" applyFont="1" applyFill="1" applyBorder="1"/>
    <xf numFmtId="0" fontId="2704" fillId="410" borderId="1721" xfId="0" applyFont="1" applyFill="1" applyBorder="1"/>
    <xf numFmtId="0" fontId="2705" fillId="411" borderId="1721" xfId="0" applyFont="1" applyFill="1" applyBorder="1"/>
    <xf numFmtId="0" fontId="2706" fillId="412" borderId="1721" xfId="0" applyFont="1" applyFill="1" applyBorder="1"/>
    <xf numFmtId="0" fontId="2707" fillId="413" borderId="1721" xfId="0" applyFont="1" applyFill="1" applyBorder="1"/>
    <xf numFmtId="0" fontId="2810" fillId="472" borderId="1721" xfId="0" applyFont="1" applyFill="1" applyBorder="1"/>
    <xf numFmtId="0" fontId="2825" fillId="487" borderId="1721" xfId="0" applyFont="1" applyFill="1" applyBorder="1"/>
    <xf numFmtId="0" fontId="2811" fillId="473" borderId="1721" xfId="0" applyFont="1" applyFill="1" applyBorder="1"/>
    <xf numFmtId="0" fontId="2838" fillId="500" borderId="1721" xfId="0" applyFont="1" applyFill="1" applyBorder="1"/>
    <xf numFmtId="0" fontId="2826" fillId="488" borderId="1721" xfId="0" applyFont="1" applyFill="1" applyBorder="1"/>
    <xf numFmtId="0" fontId="2812" fillId="474" borderId="1721" xfId="0" applyFont="1" applyFill="1" applyBorder="1"/>
    <xf numFmtId="0" fontId="2849" fillId="511" borderId="1721" xfId="0" applyFont="1" applyFill="1" applyBorder="1"/>
    <xf numFmtId="0" fontId="2839" fillId="501" borderId="1721" xfId="0" applyFont="1" applyFill="1" applyBorder="1"/>
    <xf numFmtId="0" fontId="2827" fillId="489" borderId="1721" xfId="0" applyFont="1" applyFill="1" applyBorder="1"/>
    <xf numFmtId="0" fontId="2813" fillId="475" borderId="1721" xfId="0" applyFont="1" applyFill="1" applyBorder="1"/>
    <xf numFmtId="0" fontId="2858" fillId="520" borderId="1721" xfId="0" applyFont="1" applyFill="1" applyBorder="1"/>
    <xf numFmtId="0" fontId="2850" fillId="512" borderId="1721" xfId="0" applyFont="1" applyFill="1" applyBorder="1"/>
    <xf numFmtId="0" fontId="2840" fillId="502" borderId="1721" xfId="0" applyFont="1" applyFill="1" applyBorder="1"/>
    <xf numFmtId="0" fontId="2828" fillId="490" borderId="1721" xfId="0" applyFont="1" applyFill="1" applyBorder="1"/>
    <xf numFmtId="0" fontId="2814" fillId="476" borderId="1721" xfId="0" applyFont="1" applyFill="1" applyBorder="1"/>
    <xf numFmtId="0" fontId="2865" fillId="527" borderId="1721" xfId="0" applyFont="1" applyFill="1" applyBorder="1"/>
    <xf numFmtId="0" fontId="2859" fillId="521" borderId="1721" xfId="0" applyFont="1" applyFill="1" applyBorder="1"/>
    <xf numFmtId="0" fontId="2851" fillId="513" borderId="1721" xfId="0" applyFont="1" applyFill="1" applyBorder="1"/>
    <xf numFmtId="0" fontId="2841" fillId="503" borderId="1721" xfId="0" applyFont="1" applyFill="1" applyBorder="1"/>
    <xf numFmtId="0" fontId="2829" fillId="491" borderId="1721" xfId="0" applyFont="1" applyFill="1" applyBorder="1"/>
    <xf numFmtId="0" fontId="2815" fillId="477" borderId="1721" xfId="0" applyFont="1" applyFill="1" applyBorder="1"/>
    <xf numFmtId="0" fontId="2870" fillId="532" borderId="1721" xfId="0" applyFont="1" applyFill="1" applyBorder="1"/>
    <xf numFmtId="0" fontId="2866" fillId="528" borderId="1721" xfId="0" applyFont="1" applyFill="1" applyBorder="1"/>
    <xf numFmtId="0" fontId="2860" fillId="522" borderId="1721" xfId="0" applyFont="1" applyFill="1" applyBorder="1"/>
    <xf numFmtId="0" fontId="2852" fillId="514" borderId="1721" xfId="0" applyFont="1" applyFill="1" applyBorder="1"/>
    <xf numFmtId="0" fontId="2842" fillId="504" borderId="1721" xfId="0" applyFont="1" applyFill="1" applyBorder="1"/>
    <xf numFmtId="0" fontId="2830" fillId="492" borderId="1721" xfId="0" applyFont="1" applyFill="1" applyBorder="1"/>
    <xf numFmtId="0" fontId="2816" fillId="478" borderId="1721" xfId="0" applyFont="1" applyFill="1" applyBorder="1"/>
    <xf numFmtId="0" fontId="2873" fillId="535" borderId="1721" xfId="0" applyFont="1" applyFill="1" applyBorder="1"/>
    <xf numFmtId="0" fontId="2871" fillId="533" borderId="1721" xfId="0" applyFont="1" applyFill="1" applyBorder="1"/>
    <xf numFmtId="0" fontId="2867" fillId="529" borderId="1721" xfId="0" applyFont="1" applyFill="1" applyBorder="1"/>
    <xf numFmtId="0" fontId="2861" fillId="523" borderId="1721" xfId="0" applyFont="1" applyFill="1" applyBorder="1"/>
    <xf numFmtId="0" fontId="2853" fillId="515" borderId="1721" xfId="0" applyFont="1" applyFill="1" applyBorder="1"/>
    <xf numFmtId="0" fontId="2843" fillId="505" borderId="1721" xfId="0" applyFont="1" applyFill="1" applyBorder="1"/>
    <xf numFmtId="0" fontId="2831" fillId="493" borderId="1721" xfId="0" applyFont="1" applyFill="1" applyBorder="1"/>
    <xf numFmtId="0" fontId="2817" fillId="479" borderId="1721" xfId="0" applyFont="1" applyFill="1" applyBorder="1"/>
    <xf numFmtId="0" fontId="2712" fillId="418" borderId="1721" xfId="0" applyFont="1" applyFill="1" applyBorder="1"/>
    <xf numFmtId="0" fontId="2713" fillId="419" borderId="1721" xfId="0" applyFont="1" applyFill="1" applyBorder="1"/>
    <xf numFmtId="0" fontId="2714" fillId="420" borderId="1721" xfId="0" applyFont="1" applyFill="1" applyBorder="1"/>
    <xf numFmtId="0" fontId="2715" fillId="421" borderId="1721" xfId="0" applyFont="1" applyFill="1" applyBorder="1"/>
    <xf numFmtId="0" fontId="2716" fillId="422" borderId="1721" xfId="0" applyFont="1" applyFill="1" applyBorder="1"/>
    <xf numFmtId="0" fontId="2717" fillId="423" borderId="1721" xfId="0" applyFont="1" applyFill="1" applyBorder="1"/>
    <xf numFmtId="0" fontId="2718" fillId="424" borderId="1721" xfId="0" applyFont="1" applyFill="1" applyBorder="1"/>
    <xf numFmtId="0" fontId="2719" fillId="425" borderId="1721" xfId="0" applyFont="1" applyFill="1" applyBorder="1"/>
    <xf numFmtId="0" fontId="2720" fillId="426" borderId="1721" xfId="0" applyFont="1" applyFill="1" applyBorder="1"/>
    <xf numFmtId="0" fontId="2721" fillId="427" borderId="1721" xfId="0" applyFont="1" applyFill="1" applyBorder="1"/>
    <xf numFmtId="0" fontId="2722" fillId="428" borderId="1721" xfId="0" applyFont="1" applyFill="1" applyBorder="1"/>
    <xf numFmtId="0" fontId="2723" fillId="429" borderId="1721" xfId="0" applyFont="1" applyFill="1" applyBorder="1"/>
    <xf numFmtId="0" fontId="2724" fillId="430" borderId="1721" xfId="0" applyFont="1" applyFill="1" applyBorder="1"/>
    <xf numFmtId="0" fontId="2725" fillId="431" borderId="1721" xfId="0" applyFont="1" applyFill="1" applyBorder="1"/>
    <xf numFmtId="0" fontId="2726" fillId="432" borderId="1721" xfId="0" applyFont="1" applyFill="1" applyBorder="1"/>
    <xf numFmtId="0" fontId="2727" fillId="433" borderId="1721" xfId="0" applyFont="1" applyFill="1" applyBorder="1"/>
    <xf numFmtId="0" fontId="2728" fillId="434" borderId="1721" xfId="0" applyFont="1" applyFill="1" applyBorder="1"/>
    <xf numFmtId="0" fontId="2729" fillId="435" borderId="1721" xfId="0" applyFont="1" applyFill="1" applyBorder="1"/>
    <xf numFmtId="0" fontId="2730" fillId="436" borderId="1721" xfId="0" applyFont="1" applyFill="1" applyBorder="1"/>
    <xf numFmtId="0" fontId="2731" fillId="437" borderId="1721" xfId="0" applyFont="1" applyFill="1" applyBorder="1"/>
    <xf numFmtId="0" fontId="2736" fillId="442" borderId="1721" xfId="0" applyFont="1" applyFill="1" applyBorder="1"/>
    <xf numFmtId="0" fontId="2737" fillId="443" borderId="1721" xfId="0" applyFont="1" applyFill="1" applyBorder="1"/>
    <xf numFmtId="0" fontId="2738" fillId="444" borderId="1721" xfId="0" applyFont="1" applyFill="1" applyBorder="1"/>
    <xf numFmtId="0" fontId="2739" fillId="445" borderId="1721" xfId="0" applyFont="1" applyFill="1" applyBorder="1"/>
    <xf numFmtId="0" fontId="2740" fillId="446" borderId="1721" xfId="0" applyFont="1" applyFill="1" applyBorder="1"/>
    <xf numFmtId="0" fontId="2741" fillId="447" borderId="1721" xfId="0" applyFont="1" applyFill="1" applyBorder="1"/>
    <xf numFmtId="0" fontId="2742" fillId="448" borderId="1721" xfId="0" applyFont="1" applyFill="1" applyBorder="1"/>
    <xf numFmtId="0" fontId="2743" fillId="449" borderId="1721" xfId="0" applyFont="1" applyFill="1" applyBorder="1"/>
    <xf numFmtId="0" fontId="2744" fillId="450" borderId="1721" xfId="0" applyFont="1" applyFill="1" applyBorder="1"/>
    <xf numFmtId="0" fontId="2745" fillId="451" borderId="1721" xfId="0" applyFont="1" applyFill="1" applyBorder="1"/>
    <xf numFmtId="0" fontId="2746" fillId="452" borderId="1721" xfId="0" applyFont="1" applyFill="1" applyBorder="1"/>
    <xf numFmtId="0" fontId="2747" fillId="453" borderId="1721" xfId="0" applyFont="1" applyFill="1" applyBorder="1"/>
    <xf numFmtId="0" fontId="2748" fillId="454" borderId="1721" xfId="0" applyFont="1" applyFill="1" applyBorder="1"/>
    <xf numFmtId="0" fontId="2749" fillId="455" borderId="1721" xfId="0" applyFont="1" applyFill="1" applyBorder="1"/>
    <xf numFmtId="0" fontId="2750" fillId="456" borderId="1721" xfId="0" applyFont="1" applyFill="1" applyBorder="1"/>
    <xf numFmtId="0" fontId="2751" fillId="457" borderId="1721" xfId="0" applyFont="1" applyFill="1" applyBorder="1"/>
    <xf numFmtId="0" fontId="2752" fillId="458" borderId="1721" xfId="0" applyFont="1" applyFill="1" applyBorder="1"/>
    <xf numFmtId="0" fontId="2753" fillId="459" borderId="1721" xfId="0" applyFont="1" applyFill="1" applyBorder="1"/>
    <xf numFmtId="0" fontId="2754" fillId="460" borderId="1721" xfId="0" applyFont="1" applyFill="1" applyBorder="1"/>
    <xf numFmtId="0" fontId="2755" fillId="461" borderId="1721" xfId="0" applyFont="1" applyFill="1" applyBorder="1"/>
    <xf numFmtId="0" fontId="2759" fillId="536" borderId="1721" xfId="0" applyFont="1" applyFill="1" applyBorder="1"/>
    <xf numFmtId="0" fontId="2761" fillId="536" borderId="1721" xfId="0" applyFont="1" applyFill="1" applyBorder="1"/>
    <xf numFmtId="0" fontId="2763" fillId="536" borderId="1721" xfId="0" applyFont="1" applyFill="1" applyBorder="1"/>
    <xf numFmtId="0" fontId="2765" fillId="536" borderId="1721" xfId="0" applyFont="1" applyFill="1" applyBorder="1"/>
    <xf numFmtId="0" fontId="2767" fillId="536" borderId="1721" xfId="0" applyFont="1" applyFill="1" applyBorder="1"/>
    <xf numFmtId="0" fontId="2769" fillId="536" borderId="1721" xfId="0" applyFont="1" applyFill="1" applyBorder="1"/>
    <xf numFmtId="0" fontId="2771" fillId="536" borderId="1721" xfId="0" applyFont="1" applyFill="1" applyBorder="1"/>
    <xf numFmtId="0" fontId="2773" fillId="536" borderId="1721" xfId="0" applyFont="1" applyFill="1" applyBorder="1"/>
    <xf numFmtId="0" fontId="2775" fillId="536" borderId="1721" xfId="0" applyFont="1" applyFill="1" applyBorder="1"/>
    <xf numFmtId="0" fontId="2777" fillId="536" borderId="1721" xfId="0" applyFont="1" applyFill="1" applyBorder="1"/>
    <xf numFmtId="0" fontId="2779" fillId="536" borderId="1721" xfId="0" applyFont="1" applyFill="1" applyBorder="1"/>
    <xf numFmtId="0" fontId="2781" fillId="536" borderId="1721" xfId="0" applyFont="1" applyFill="1" applyBorder="1"/>
    <xf numFmtId="0" fontId="2783" fillId="536" borderId="1721" xfId="0" applyFont="1" applyFill="1" applyBorder="1"/>
    <xf numFmtId="0" fontId="2785" fillId="536" borderId="1721" xfId="0" applyFont="1" applyFill="1" applyBorder="1"/>
    <xf numFmtId="0" fontId="2787" fillId="536" borderId="1721" xfId="0" applyFont="1" applyFill="1" applyBorder="1"/>
    <xf numFmtId="0" fontId="2789" fillId="536" borderId="1721" xfId="0" applyFont="1" applyFill="1" applyBorder="1"/>
    <xf numFmtId="0" fontId="2791" fillId="536" borderId="1721" xfId="0" applyFont="1" applyFill="1" applyBorder="1"/>
    <xf numFmtId="0" fontId="2793" fillId="536" borderId="1721" xfId="0" applyFont="1" applyFill="1" applyBorder="1"/>
    <xf numFmtId="0" fontId="2795" fillId="536" borderId="1721" xfId="0" applyFont="1" applyFill="1" applyBorder="1"/>
    <xf numFmtId="0" fontId="2797" fillId="536" borderId="1721" xfId="0" applyFont="1" applyFill="1" applyBorder="1"/>
    <xf numFmtId="0" fontId="2799" fillId="536" borderId="1721" xfId="0" applyFont="1" applyFill="1" applyBorder="1"/>
    <xf numFmtId="0" fontId="2758" fillId="536" borderId="1721" xfId="0" applyFont="1" applyFill="1" applyBorder="1"/>
    <xf numFmtId="0" fontId="2760" fillId="536" borderId="1721" xfId="0" applyFont="1" applyFill="1" applyBorder="1"/>
    <xf numFmtId="0" fontId="2762" fillId="536" borderId="1721" xfId="0" applyFont="1" applyFill="1" applyBorder="1"/>
    <xf numFmtId="0" fontId="2764" fillId="536" borderId="1721" xfId="0" applyFont="1" applyFill="1" applyBorder="1"/>
    <xf numFmtId="0" fontId="2766" fillId="536" borderId="1721" xfId="0" applyFont="1" applyFill="1" applyBorder="1"/>
    <xf numFmtId="0" fontId="2768" fillId="536" borderId="1721" xfId="0" applyFont="1" applyFill="1" applyBorder="1"/>
    <xf numFmtId="0" fontId="2770" fillId="536" borderId="1721" xfId="0" applyFont="1" applyFill="1" applyBorder="1"/>
    <xf numFmtId="0" fontId="2772" fillId="536" borderId="1721" xfId="0" applyFont="1" applyFill="1" applyBorder="1"/>
    <xf numFmtId="0" fontId="2774" fillId="536" borderId="1721" xfId="0" applyFont="1" applyFill="1" applyBorder="1"/>
    <xf numFmtId="0" fontId="2776" fillId="536" borderId="1721" xfId="0" applyFont="1" applyFill="1" applyBorder="1"/>
    <xf numFmtId="0" fontId="2778" fillId="536" borderId="1721" xfId="0" applyFont="1" applyFill="1" applyBorder="1"/>
    <xf numFmtId="0" fontId="2780" fillId="536" borderId="1721" xfId="0" applyFont="1" applyFill="1" applyBorder="1"/>
    <xf numFmtId="0" fontId="2782" fillId="536" borderId="1721" xfId="0" applyFont="1" applyFill="1" applyBorder="1"/>
    <xf numFmtId="0" fontId="2784" fillId="536" borderId="1721" xfId="0" applyFont="1" applyFill="1" applyBorder="1"/>
    <xf numFmtId="0" fontId="2786" fillId="536" borderId="1721" xfId="0" applyFont="1" applyFill="1" applyBorder="1"/>
    <xf numFmtId="0" fontId="2788" fillId="536" borderId="1721" xfId="0" applyFont="1" applyFill="1" applyBorder="1"/>
    <xf numFmtId="0" fontId="2790" fillId="536" borderId="1721" xfId="0" applyFont="1" applyFill="1" applyBorder="1"/>
    <xf numFmtId="0" fontId="2792" fillId="536" borderId="1721" xfId="0" applyFont="1" applyFill="1" applyBorder="1"/>
    <xf numFmtId="0" fontId="2794" fillId="536" borderId="1721" xfId="0" applyFont="1" applyFill="1" applyBorder="1"/>
    <xf numFmtId="0" fontId="2796" fillId="536" borderId="1721" xfId="0" applyFont="1" applyFill="1" applyBorder="1"/>
    <xf numFmtId="0" fontId="2798" fillId="536" borderId="1721" xfId="0" applyFont="1" applyFill="1" applyBorder="1"/>
    <xf numFmtId="0" fontId="0" fillId="0" borderId="1726" xfId="0" applyBorder="1"/>
    <xf numFmtId="0" fontId="11" fillId="0" borderId="28" xfId="0" applyFont="1" applyBorder="1"/>
    <xf numFmtId="0" fontId="2875" fillId="0" borderId="1734" xfId="0" applyFont="1" applyBorder="1"/>
    <xf numFmtId="0" fontId="2876" fillId="0" borderId="1735" xfId="0" applyFont="1" applyBorder="1"/>
    <xf numFmtId="0" fontId="2877" fillId="0" borderId="1736" xfId="0" applyFont="1" applyBorder="1"/>
    <xf numFmtId="0" fontId="2878" fillId="0" borderId="1737" xfId="0" applyFont="1" applyBorder="1"/>
    <xf numFmtId="0" fontId="2879" fillId="0" borderId="1738" xfId="0" applyFont="1" applyBorder="1"/>
    <xf numFmtId="0" fontId="2880" fillId="0" borderId="1739" xfId="0" applyFont="1" applyBorder="1"/>
    <xf numFmtId="0" fontId="2881" fillId="0" borderId="1740" xfId="0" applyFont="1" applyBorder="1"/>
    <xf numFmtId="0" fontId="2882" fillId="0" borderId="1741" xfId="0" applyFont="1" applyBorder="1"/>
    <xf numFmtId="0" fontId="2883" fillId="0" borderId="1742" xfId="0" applyFont="1" applyBorder="1"/>
    <xf numFmtId="0" fontId="2884" fillId="0" borderId="1743" xfId="0" applyFont="1" applyBorder="1"/>
    <xf numFmtId="0" fontId="2885" fillId="0" borderId="1744" xfId="0" applyFont="1" applyBorder="1"/>
    <xf numFmtId="0" fontId="2886" fillId="0" borderId="1745" xfId="0" applyFont="1" applyBorder="1"/>
    <xf numFmtId="0" fontId="2887" fillId="0" borderId="1746" xfId="0" applyFont="1" applyBorder="1"/>
    <xf numFmtId="0" fontId="2888" fillId="0" borderId="1747" xfId="0" applyFont="1" applyBorder="1"/>
    <xf numFmtId="0" fontId="2889" fillId="0" borderId="1748" xfId="0" applyFont="1" applyBorder="1"/>
    <xf numFmtId="0" fontId="2890" fillId="0" borderId="1749" xfId="0" applyFont="1" applyBorder="1"/>
    <xf numFmtId="0" fontId="2891" fillId="0" borderId="1750" xfId="0" applyFont="1" applyBorder="1"/>
    <xf numFmtId="0" fontId="2892" fillId="0" borderId="1751" xfId="0" applyFont="1" applyBorder="1"/>
    <xf numFmtId="0" fontId="2893" fillId="0" borderId="1752" xfId="0" applyFont="1" applyBorder="1"/>
    <xf numFmtId="0" fontId="2894" fillId="0" borderId="1753" xfId="0" applyFont="1" applyBorder="1"/>
    <xf numFmtId="0" fontId="2895" fillId="0" borderId="1754" xfId="0" applyFont="1" applyBorder="1"/>
    <xf numFmtId="0" fontId="2896" fillId="538" borderId="1755" xfId="0" applyFont="1" applyFill="1" applyBorder="1"/>
    <xf numFmtId="0" fontId="2897" fillId="539" borderId="1756" xfId="0" applyFont="1" applyFill="1" applyBorder="1"/>
    <xf numFmtId="0" fontId="2898" fillId="0" borderId="1757" xfId="0" applyFont="1" applyBorder="1"/>
    <xf numFmtId="0" fontId="2899" fillId="0" borderId="1758" xfId="0" applyFont="1" applyBorder="1"/>
    <xf numFmtId="0" fontId="2900" fillId="0" borderId="1759" xfId="0" applyFont="1" applyBorder="1"/>
    <xf numFmtId="0" fontId="2901" fillId="0" borderId="1760" xfId="0" applyFont="1" applyBorder="1"/>
    <xf numFmtId="0" fontId="2902" fillId="0" borderId="1761" xfId="0" applyFont="1" applyBorder="1"/>
    <xf numFmtId="0" fontId="2903" fillId="0" borderId="1762" xfId="0" applyFont="1" applyBorder="1"/>
    <xf numFmtId="0" fontId="2904" fillId="0" borderId="1763" xfId="0" applyFont="1" applyBorder="1"/>
    <xf numFmtId="0" fontId="2905" fillId="0" borderId="1764" xfId="0" applyFont="1" applyBorder="1"/>
    <xf numFmtId="0" fontId="2906" fillId="0" borderId="1765" xfId="0" applyFont="1" applyBorder="1"/>
    <xf numFmtId="0" fontId="2907" fillId="0" borderId="1766" xfId="0" applyFont="1" applyBorder="1"/>
    <xf numFmtId="0" fontId="2908" fillId="0" borderId="1767" xfId="0" applyFont="1" applyBorder="1"/>
    <xf numFmtId="0" fontId="2909" fillId="0" borderId="1768" xfId="0" applyFont="1" applyBorder="1"/>
    <xf numFmtId="0" fontId="2910" fillId="0" borderId="1769" xfId="0" applyFont="1" applyBorder="1"/>
    <xf numFmtId="0" fontId="2911" fillId="0" borderId="1770" xfId="0" applyFont="1" applyBorder="1"/>
    <xf numFmtId="0" fontId="2912" fillId="0" borderId="1771" xfId="0" applyFont="1" applyBorder="1"/>
    <xf numFmtId="0" fontId="2913" fillId="0" borderId="1772" xfId="0" applyFont="1" applyBorder="1"/>
    <xf numFmtId="0" fontId="2914" fillId="0" borderId="1773" xfId="0" applyFont="1" applyBorder="1"/>
    <xf numFmtId="0" fontId="2915" fillId="0" borderId="1774" xfId="0" applyFont="1" applyBorder="1"/>
    <xf numFmtId="0" fontId="2916" fillId="0" borderId="1775" xfId="0" applyFont="1" applyBorder="1"/>
    <xf numFmtId="0" fontId="2917" fillId="0" borderId="1776" xfId="0" applyFont="1" applyBorder="1"/>
    <xf numFmtId="0" fontId="2918" fillId="0" borderId="1777" xfId="0" applyFont="1" applyBorder="1"/>
    <xf numFmtId="0" fontId="2919" fillId="0" borderId="1778" xfId="0" applyFont="1" applyBorder="1"/>
    <xf numFmtId="0" fontId="2920" fillId="540" borderId="1779" xfId="0" applyFont="1" applyFill="1" applyBorder="1"/>
    <xf numFmtId="0" fontId="2921" fillId="541" borderId="1780" xfId="0" applyFont="1" applyFill="1" applyBorder="1"/>
    <xf numFmtId="0" fontId="2922" fillId="0" borderId="1781" xfId="0" applyFont="1" applyBorder="1"/>
    <xf numFmtId="0" fontId="10" fillId="0" borderId="1720" xfId="1"/>
    <xf numFmtId="0" fontId="10" fillId="0" borderId="1720" xfId="1" applyBorder="1"/>
    <xf numFmtId="0" fontId="2934" fillId="0" borderId="1720" xfId="1" applyFont="1" applyFill="1" applyBorder="1" applyAlignment="1">
      <alignment wrapText="1"/>
    </xf>
    <xf numFmtId="0" fontId="2935" fillId="0" borderId="1720" xfId="1" applyFont="1" applyFill="1" applyBorder="1" applyAlignment="1">
      <alignment vertical="center" wrapText="1"/>
    </xf>
    <xf numFmtId="0" fontId="10" fillId="0" borderId="1720" xfId="1" applyFont="1" applyBorder="1"/>
    <xf numFmtId="0" fontId="10" fillId="0" borderId="1720" xfId="1" applyFont="1" applyBorder="1" applyAlignment="1">
      <alignment vertical="center"/>
    </xf>
    <xf numFmtId="0" fontId="2932" fillId="0" borderId="1720" xfId="1" applyFont="1" applyBorder="1"/>
    <xf numFmtId="0" fontId="2937" fillId="0" borderId="1720" xfId="1" applyFont="1" applyFill="1" applyBorder="1" applyAlignment="1">
      <alignment wrapText="1"/>
    </xf>
    <xf numFmtId="0" fontId="2935" fillId="0" borderId="1720" xfId="1" applyFont="1" applyFill="1" applyBorder="1" applyAlignment="1">
      <alignment wrapText="1"/>
    </xf>
    <xf numFmtId="0" fontId="2932" fillId="0" borderId="1720" xfId="1" applyFont="1" applyFill="1" applyBorder="1" applyAlignment="1">
      <alignment wrapText="1"/>
    </xf>
    <xf numFmtId="0" fontId="2935" fillId="0" borderId="1720" xfId="1" applyFont="1" applyBorder="1" applyAlignment="1">
      <alignment vertical="center" wrapText="1"/>
    </xf>
    <xf numFmtId="0" fontId="2935" fillId="0" borderId="1720" xfId="1" applyFont="1" applyBorder="1" applyAlignment="1">
      <alignment wrapText="1"/>
    </xf>
    <xf numFmtId="0" fontId="2931" fillId="0" borderId="1720" xfId="1" applyFont="1" applyBorder="1" applyAlignment="1">
      <alignment vertical="center" wrapText="1"/>
    </xf>
    <xf numFmtId="0" fontId="2936" fillId="0" borderId="1720" xfId="1" applyFont="1" applyFill="1" applyBorder="1" applyAlignment="1">
      <alignment wrapText="1"/>
    </xf>
    <xf numFmtId="0" fontId="2933" fillId="0" borderId="1720" xfId="1" applyFont="1" applyFill="1" applyBorder="1" applyAlignment="1">
      <alignment vertical="center" wrapText="1"/>
    </xf>
    <xf numFmtId="0" fontId="2932" fillId="0" borderId="1720" xfId="1" applyFont="1" applyBorder="1" applyAlignment="1">
      <alignment horizontal="center"/>
    </xf>
    <xf numFmtId="0" fontId="2928" fillId="0" borderId="1720" xfId="2" applyFont="1" applyFill="1" applyBorder="1" applyAlignment="1">
      <alignment horizontal="center" vertical="center" wrapText="1"/>
    </xf>
    <xf numFmtId="0" fontId="2930" fillId="0" borderId="1720" xfId="2" applyFont="1" applyFill="1" applyBorder="1" applyAlignment="1">
      <alignment horizontal="center" vertical="center" wrapText="1"/>
    </xf>
    <xf numFmtId="0" fontId="2930" fillId="0" borderId="1720" xfId="2" applyFont="1" applyFill="1" applyBorder="1" applyAlignment="1">
      <alignment horizontal="center" vertical="center"/>
    </xf>
    <xf numFmtId="0" fontId="2929" fillId="0" borderId="1720" xfId="1" applyFont="1" applyBorder="1" applyAlignment="1">
      <alignment horizontal="center" vertical="center" wrapText="1"/>
    </xf>
    <xf numFmtId="0" fontId="2929" fillId="0" borderId="1720" xfId="1" applyFont="1" applyBorder="1" applyAlignment="1">
      <alignment vertical="center" wrapText="1"/>
    </xf>
    <xf numFmtId="0" fontId="2930" fillId="0" borderId="1720" xfId="1" applyFont="1" applyBorder="1" applyAlignment="1">
      <alignment vertical="center" wrapText="1"/>
    </xf>
    <xf numFmtId="0" fontId="2928" fillId="0" borderId="1720" xfId="1" applyFont="1" applyBorder="1" applyAlignment="1">
      <alignment vertical="center"/>
    </xf>
    <xf numFmtId="0" fontId="2927" fillId="0" borderId="1720" xfId="1" applyFont="1" applyBorder="1"/>
    <xf numFmtId="0" fontId="10" fillId="0" borderId="1720" xfId="1" applyFont="1" applyAlignment="1">
      <alignment vertical="center"/>
    </xf>
    <xf numFmtId="0" fontId="10" fillId="0" borderId="1782" xfId="1" applyBorder="1"/>
    <xf numFmtId="0" fontId="2938" fillId="0" borderId="1782" xfId="1" applyFont="1" applyFill="1" applyBorder="1" applyAlignment="1">
      <alignment wrapText="1"/>
    </xf>
    <xf numFmtId="0" fontId="2935" fillId="0" borderId="1724" xfId="1" applyFont="1" applyFill="1" applyBorder="1" applyAlignment="1">
      <alignment vertical="center" wrapText="1"/>
    </xf>
    <xf numFmtId="0" fontId="2932" fillId="0" borderId="1782" xfId="1" applyFont="1" applyBorder="1"/>
    <xf numFmtId="0" fontId="2937" fillId="0" borderId="1782" xfId="1" applyFont="1" applyFill="1" applyBorder="1" applyAlignment="1">
      <alignment wrapText="1"/>
    </xf>
    <xf numFmtId="0" fontId="2935" fillId="0" borderId="1724" xfId="1" applyFont="1" applyFill="1" applyBorder="1" applyAlignment="1">
      <alignment wrapText="1"/>
    </xf>
    <xf numFmtId="0" fontId="2934" fillId="0" borderId="1782" xfId="1" applyFont="1" applyFill="1" applyBorder="1" applyAlignment="1">
      <alignment wrapText="1"/>
    </xf>
    <xf numFmtId="0" fontId="2935" fillId="0" borderId="1782" xfId="1" applyFont="1" applyBorder="1" applyAlignment="1">
      <alignment vertical="center" wrapText="1"/>
    </xf>
    <xf numFmtId="0" fontId="2935" fillId="0" borderId="1730" xfId="1" applyFont="1" applyFill="1" applyBorder="1" applyAlignment="1">
      <alignment vertical="center" wrapText="1"/>
    </xf>
    <xf numFmtId="0" fontId="2935" fillId="0" borderId="1782" xfId="1" applyFont="1" applyBorder="1" applyAlignment="1">
      <alignment wrapText="1"/>
    </xf>
    <xf numFmtId="0" fontId="2931" fillId="0" borderId="1782" xfId="1" applyFont="1" applyBorder="1" applyAlignment="1">
      <alignment vertical="center" wrapText="1"/>
    </xf>
    <xf numFmtId="0" fontId="2936" fillId="0" borderId="1724" xfId="1" applyFont="1" applyFill="1" applyBorder="1" applyAlignment="1">
      <alignment wrapText="1"/>
    </xf>
    <xf numFmtId="0" fontId="2933" fillId="0" borderId="1782" xfId="1" applyFont="1" applyFill="1" applyBorder="1" applyAlignment="1">
      <alignment vertical="center" wrapText="1"/>
    </xf>
    <xf numFmtId="0" fontId="2930" fillId="542" borderId="1782" xfId="2" applyFont="1" applyBorder="1" applyAlignment="1">
      <alignment horizontal="center" vertical="center" wrapText="1"/>
    </xf>
    <xf numFmtId="0" fontId="2930" fillId="542" borderId="1782" xfId="2" applyFont="1" applyBorder="1" applyAlignment="1">
      <alignment horizontal="center" vertical="center"/>
    </xf>
    <xf numFmtId="0" fontId="2927" fillId="0" borderId="1720" xfId="1" applyFont="1"/>
    <xf numFmtId="0" fontId="2928" fillId="542" borderId="1782" xfId="2" applyFont="1" applyBorder="1" applyAlignment="1">
      <alignment horizontal="center" vertical="center" wrapText="1"/>
    </xf>
    <xf numFmtId="0" fontId="2926" fillId="0" borderId="1720" xfId="1" applyFont="1"/>
    <xf numFmtId="0" fontId="2925" fillId="0" borderId="1720" xfId="1" applyFont="1"/>
    <xf numFmtId="0" fontId="2932" fillId="0" borderId="1720" xfId="1" applyFont="1"/>
    <xf numFmtId="0" fontId="2932" fillId="0" borderId="1720" xfId="1" applyFont="1" applyAlignment="1">
      <alignment horizontal="center" vertical="center"/>
    </xf>
    <xf numFmtId="0" fontId="10" fillId="0" borderId="1720" xfId="1" applyAlignment="1">
      <alignment vertical="center"/>
    </xf>
    <xf numFmtId="0" fontId="2932" fillId="0" borderId="1782" xfId="1" applyFont="1" applyBorder="1" applyAlignment="1">
      <alignment vertical="center" wrapText="1"/>
    </xf>
    <xf numFmtId="0" fontId="2935" fillId="0" borderId="1782" xfId="1" applyFont="1" applyFill="1" applyBorder="1" applyAlignment="1">
      <alignment vertical="center" wrapText="1"/>
    </xf>
    <xf numFmtId="0" fontId="2932" fillId="0" borderId="1782" xfId="1" applyFont="1" applyBorder="1" applyAlignment="1">
      <alignment vertical="center"/>
    </xf>
    <xf numFmtId="0" fontId="2939" fillId="0" borderId="1782" xfId="1" applyFont="1" applyFill="1" applyBorder="1" applyAlignment="1">
      <alignment wrapText="1"/>
    </xf>
    <xf numFmtId="0" fontId="2932" fillId="0" borderId="1782" xfId="1" applyFont="1" applyBorder="1" applyAlignment="1">
      <alignment wrapText="1"/>
    </xf>
    <xf numFmtId="0" fontId="2935" fillId="0" borderId="1782" xfId="1" applyFont="1" applyFill="1" applyBorder="1" applyAlignment="1">
      <alignment wrapText="1"/>
    </xf>
    <xf numFmtId="0" fontId="2932" fillId="0" borderId="1782" xfId="1" applyFont="1" applyFill="1" applyBorder="1" applyAlignment="1">
      <alignment vertical="center" wrapText="1"/>
    </xf>
    <xf numFmtId="0" fontId="2931" fillId="0" borderId="1782" xfId="1" applyFont="1" applyFill="1" applyBorder="1" applyAlignment="1">
      <alignment vertical="center" wrapText="1"/>
    </xf>
    <xf numFmtId="0" fontId="2935" fillId="0" borderId="1782" xfId="1" quotePrefix="1" applyFont="1" applyBorder="1" applyAlignment="1">
      <alignment vertical="center" wrapText="1"/>
    </xf>
    <xf numFmtId="0" fontId="2936" fillId="0" borderId="1782" xfId="1" applyFont="1" applyFill="1" applyBorder="1" applyAlignment="1">
      <alignment vertical="center" wrapText="1"/>
    </xf>
    <xf numFmtId="0" fontId="2936" fillId="0" borderId="1782" xfId="1" applyFont="1" applyFill="1" applyBorder="1" applyAlignment="1">
      <alignment wrapText="1"/>
    </xf>
    <xf numFmtId="0" fontId="2939" fillId="0" borderId="1782" xfId="1" applyFont="1" applyBorder="1" applyAlignment="1">
      <alignment wrapText="1"/>
    </xf>
    <xf numFmtId="0" fontId="2937" fillId="0" borderId="1782" xfId="1" applyFont="1" applyBorder="1" applyAlignment="1">
      <alignment wrapText="1"/>
    </xf>
    <xf numFmtId="0" fontId="2934" fillId="0" borderId="1782" xfId="1" applyFont="1" applyBorder="1" applyAlignment="1">
      <alignment wrapText="1"/>
    </xf>
    <xf numFmtId="0" fontId="2923" fillId="543" borderId="1782" xfId="1" applyFont="1" applyFill="1" applyBorder="1" applyAlignment="1">
      <alignment horizontal="center" vertical="center"/>
    </xf>
    <xf numFmtId="0" fontId="2937" fillId="0" borderId="1720" xfId="1" applyFont="1" applyBorder="1"/>
    <xf numFmtId="0" fontId="2941" fillId="0" borderId="1720" xfId="1" applyFont="1" applyBorder="1" applyAlignment="1">
      <alignment horizontal="center" vertical="center"/>
    </xf>
    <xf numFmtId="0" fontId="10" fillId="0" borderId="1720" xfId="1" applyFont="1" applyFill="1" applyBorder="1"/>
    <xf numFmtId="0" fontId="2925" fillId="0" borderId="1720" xfId="1" applyFont="1" applyAlignment="1">
      <alignment vertical="center"/>
    </xf>
    <xf numFmtId="0" fontId="2930" fillId="537" borderId="1782" xfId="2" applyFont="1" applyFill="1" applyBorder="1" applyAlignment="1">
      <alignment horizontal="center" vertical="center"/>
    </xf>
    <xf numFmtId="0" fontId="2930" fillId="537" borderId="1782" xfId="2" applyFont="1" applyFill="1" applyBorder="1" applyAlignment="1">
      <alignment horizontal="center" vertical="center" wrapText="1"/>
    </xf>
    <xf numFmtId="0" fontId="2928" fillId="537" borderId="1723" xfId="2" applyFont="1" applyFill="1" applyBorder="1" applyAlignment="1">
      <alignment horizontal="center" vertical="center" wrapText="1"/>
    </xf>
    <xf numFmtId="0" fontId="2932" fillId="537" borderId="1723" xfId="1" applyFont="1" applyFill="1" applyBorder="1" applyAlignment="1">
      <alignment horizontal="center"/>
    </xf>
    <xf numFmtId="0" fontId="2928" fillId="543" borderId="1782" xfId="1" applyFont="1" applyFill="1" applyBorder="1" applyAlignment="1">
      <alignment horizontal="center" vertical="center"/>
    </xf>
    <xf numFmtId="0" fontId="2933" fillId="543" borderId="1782" xfId="1" applyFont="1" applyFill="1" applyBorder="1" applyAlignment="1">
      <alignment vertical="center" wrapText="1"/>
    </xf>
    <xf numFmtId="0" fontId="2935" fillId="543" borderId="1782" xfId="1" applyFont="1" applyFill="1" applyBorder="1" applyAlignment="1">
      <alignment wrapText="1"/>
    </xf>
    <xf numFmtId="0" fontId="2935" fillId="543" borderId="1782" xfId="1" applyFont="1" applyFill="1" applyBorder="1" applyAlignment="1">
      <alignment vertical="center" wrapText="1"/>
    </xf>
    <xf numFmtId="0" fontId="2931" fillId="543" borderId="1782" xfId="1" applyFont="1" applyFill="1" applyBorder="1" applyAlignment="1">
      <alignment vertical="center" wrapText="1"/>
    </xf>
    <xf numFmtId="0" fontId="2932" fillId="543" borderId="1782" xfId="1" applyFont="1" applyFill="1" applyBorder="1" applyAlignment="1">
      <alignment wrapText="1"/>
    </xf>
    <xf numFmtId="0" fontId="2932" fillId="543" borderId="1782" xfId="1" applyFont="1" applyFill="1" applyBorder="1"/>
    <xf numFmtId="0" fontId="2928" fillId="537" borderId="1782" xfId="2" applyFont="1" applyFill="1" applyBorder="1" applyAlignment="1">
      <alignment horizontal="center" vertical="center" wrapText="1"/>
    </xf>
    <xf numFmtId="0" fontId="2932" fillId="537" borderId="1782" xfId="1" applyFont="1" applyFill="1" applyBorder="1" applyAlignment="1">
      <alignment horizontal="center"/>
    </xf>
    <xf numFmtId="0" fontId="2930" fillId="544" borderId="1782" xfId="2" applyFont="1" applyFill="1" applyBorder="1" applyAlignment="1">
      <alignment horizontal="center" vertical="center"/>
    </xf>
    <xf numFmtId="0" fontId="2930" fillId="544" borderId="1782" xfId="2" applyFont="1" applyFill="1" applyBorder="1" applyAlignment="1">
      <alignment horizontal="center" vertical="center" wrapText="1"/>
    </xf>
    <xf numFmtId="0" fontId="2928" fillId="544" borderId="1723" xfId="2" applyFont="1" applyFill="1" applyBorder="1" applyAlignment="1">
      <alignment horizontal="center" vertical="center" wrapText="1"/>
    </xf>
    <xf numFmtId="0" fontId="2932" fillId="544" borderId="1782" xfId="1" applyFont="1" applyFill="1" applyBorder="1" applyAlignment="1">
      <alignment horizontal="center"/>
    </xf>
    <xf numFmtId="164" fontId="10" fillId="0" borderId="1782" xfId="1" applyNumberFormat="1" applyBorder="1"/>
    <xf numFmtId="164" fontId="2942" fillId="0" borderId="1782" xfId="0" applyNumberFormat="1" applyFont="1" applyBorder="1" applyAlignment="1">
      <alignment vertical="center"/>
    </xf>
    <xf numFmtId="0" fontId="2943" fillId="545" borderId="1783" xfId="0" applyNumberFormat="1" applyFont="1" applyFill="1" applyBorder="1" applyAlignment="1" applyProtection="1">
      <alignment vertical="center" wrapText="1"/>
    </xf>
    <xf numFmtId="0" fontId="2944" fillId="546" borderId="1784" xfId="0" applyNumberFormat="1" applyFont="1" applyFill="1" applyBorder="1" applyAlignment="1" applyProtection="1">
      <alignment wrapText="1"/>
    </xf>
    <xf numFmtId="0" fontId="2945" fillId="547" borderId="1785" xfId="0" applyNumberFormat="1" applyFont="1" applyFill="1" applyBorder="1" applyAlignment="1" applyProtection="1">
      <alignment vertical="center" wrapText="1"/>
    </xf>
    <xf numFmtId="0" fontId="2946" fillId="548" borderId="1786" xfId="0" applyNumberFormat="1" applyFont="1" applyFill="1" applyBorder="1" applyAlignment="1" applyProtection="1">
      <alignment vertical="center" wrapText="1"/>
    </xf>
    <xf numFmtId="0" fontId="2947" fillId="549" borderId="1787" xfId="0" applyNumberFormat="1" applyFont="1" applyFill="1" applyBorder="1" applyAlignment="1" applyProtection="1">
      <alignment wrapText="1"/>
    </xf>
    <xf numFmtId="0" fontId="2948" fillId="550" borderId="1788" xfId="0" applyNumberFormat="1" applyFont="1" applyFill="1" applyBorder="1" applyAlignment="1" applyProtection="1">
      <alignment vertical="center" wrapText="1"/>
    </xf>
    <xf numFmtId="0" fontId="2949" fillId="551" borderId="1789" xfId="0" applyNumberFormat="1" applyFont="1" applyFill="1" applyBorder="1" applyAlignment="1" applyProtection="1">
      <alignment vertical="center" wrapText="1"/>
    </xf>
    <xf numFmtId="0" fontId="2950" fillId="552" borderId="1790" xfId="0" applyNumberFormat="1" applyFont="1" applyFill="1" applyBorder="1" applyAlignment="1" applyProtection="1">
      <alignment vertical="center" wrapText="1"/>
    </xf>
    <xf numFmtId="0" fontId="2951" fillId="553" borderId="1791" xfId="0" applyNumberFormat="1" applyFont="1" applyFill="1" applyBorder="1" applyAlignment="1" applyProtection="1">
      <alignment vertical="center" wrapText="1"/>
    </xf>
    <xf numFmtId="0" fontId="2952" fillId="554" borderId="1792" xfId="0" applyNumberFormat="1" applyFont="1" applyFill="1" applyBorder="1" applyAlignment="1" applyProtection="1">
      <alignment vertical="center" wrapText="1"/>
    </xf>
    <xf numFmtId="0" fontId="2953" fillId="555" borderId="1793" xfId="0" applyNumberFormat="1" applyFont="1" applyFill="1" applyBorder="1" applyAlignment="1" applyProtection="1">
      <alignment vertical="center" wrapText="1"/>
    </xf>
    <xf numFmtId="0" fontId="2954" fillId="556" borderId="1794" xfId="0" applyNumberFormat="1" applyFont="1" applyFill="1" applyBorder="1" applyAlignment="1" applyProtection="1">
      <alignment vertical="center" wrapText="1"/>
    </xf>
    <xf numFmtId="0" fontId="2955" fillId="557" borderId="1795" xfId="0" applyNumberFormat="1" applyFont="1" applyFill="1" applyBorder="1" applyAlignment="1" applyProtection="1">
      <alignment vertical="center" wrapText="1"/>
    </xf>
    <xf numFmtId="0" fontId="2956" fillId="558" borderId="1796" xfId="0" applyNumberFormat="1" applyFont="1" applyFill="1" applyBorder="1" applyAlignment="1" applyProtection="1">
      <alignment vertical="center" wrapText="1"/>
    </xf>
    <xf numFmtId="0" fontId="2957" fillId="559" borderId="1797" xfId="0" applyNumberFormat="1" applyFont="1" applyFill="1" applyBorder="1" applyAlignment="1" applyProtection="1">
      <alignment vertical="center" wrapText="1"/>
    </xf>
    <xf numFmtId="0" fontId="2958" fillId="560" borderId="1798" xfId="0" applyNumberFormat="1" applyFont="1" applyFill="1" applyBorder="1" applyAlignment="1" applyProtection="1">
      <alignment vertical="center" wrapText="1"/>
    </xf>
    <xf numFmtId="0" fontId="2959" fillId="561" borderId="1799" xfId="0" applyNumberFormat="1" applyFont="1" applyFill="1" applyBorder="1" applyAlignment="1" applyProtection="1">
      <alignment vertical="center" wrapText="1"/>
    </xf>
    <xf numFmtId="0" fontId="2960" fillId="562" borderId="1800" xfId="0" applyNumberFormat="1" applyFont="1" applyFill="1" applyBorder="1" applyAlignment="1" applyProtection="1">
      <alignment wrapText="1"/>
    </xf>
    <xf numFmtId="0" fontId="2961" fillId="563" borderId="1801" xfId="0" applyNumberFormat="1" applyFont="1" applyFill="1" applyBorder="1" applyAlignment="1" applyProtection="1"/>
    <xf numFmtId="0" fontId="2962" fillId="564" borderId="1802" xfId="0" applyNumberFormat="1" applyFont="1" applyFill="1" applyBorder="1" applyAlignment="1" applyProtection="1"/>
    <xf numFmtId="0" fontId="2963" fillId="565" borderId="1803" xfId="0" applyNumberFormat="1" applyFont="1" applyFill="1" applyBorder="1" applyAlignment="1" applyProtection="1">
      <alignment vertical="center" wrapText="1"/>
    </xf>
    <xf numFmtId="0" fontId="2964" fillId="566" borderId="1804" xfId="0" applyNumberFormat="1" applyFont="1" applyFill="1" applyBorder="1" applyAlignment="1" applyProtection="1">
      <alignment wrapText="1"/>
    </xf>
    <xf numFmtId="0" fontId="2965" fillId="567" borderId="1805" xfId="0" applyNumberFormat="1" applyFont="1" applyFill="1" applyBorder="1" applyAlignment="1" applyProtection="1">
      <alignment vertical="center" wrapText="1"/>
    </xf>
    <xf numFmtId="0" fontId="2966" fillId="568" borderId="1806" xfId="0" applyNumberFormat="1" applyFont="1" applyFill="1" applyBorder="1" applyAlignment="1" applyProtection="1">
      <alignment vertical="center" wrapText="1"/>
    </xf>
    <xf numFmtId="0" fontId="2967" fillId="569" borderId="1807" xfId="0" applyNumberFormat="1" applyFont="1" applyFill="1" applyBorder="1" applyAlignment="1" applyProtection="1">
      <alignment wrapText="1"/>
    </xf>
    <xf numFmtId="0" fontId="2968" fillId="570" borderId="1808" xfId="0" applyNumberFormat="1" applyFont="1" applyFill="1" applyBorder="1" applyAlignment="1" applyProtection="1">
      <alignment vertical="center" wrapText="1"/>
    </xf>
    <xf numFmtId="0" fontId="2969" fillId="571" borderId="1809" xfId="0" applyNumberFormat="1" applyFont="1" applyFill="1" applyBorder="1" applyAlignment="1" applyProtection="1">
      <alignment vertical="center" wrapText="1"/>
    </xf>
    <xf numFmtId="0" fontId="2970" fillId="572" borderId="1810" xfId="0" applyNumberFormat="1" applyFont="1" applyFill="1" applyBorder="1" applyAlignment="1" applyProtection="1">
      <alignment vertical="center" wrapText="1"/>
    </xf>
    <xf numFmtId="0" fontId="2971" fillId="573" borderId="1811" xfId="0" applyNumberFormat="1" applyFont="1" applyFill="1" applyBorder="1" applyAlignment="1" applyProtection="1">
      <alignment vertical="center" wrapText="1"/>
    </xf>
    <xf numFmtId="0" fontId="2972" fillId="574" borderId="1812" xfId="0" applyNumberFormat="1" applyFont="1" applyFill="1" applyBorder="1" applyAlignment="1" applyProtection="1">
      <alignment vertical="center" wrapText="1"/>
    </xf>
    <xf numFmtId="0" fontId="2973" fillId="575" borderId="1813" xfId="0" applyNumberFormat="1" applyFont="1" applyFill="1" applyBorder="1" applyAlignment="1" applyProtection="1">
      <alignment vertical="center" wrapText="1"/>
    </xf>
    <xf numFmtId="0" fontId="2974" fillId="576" borderId="1814" xfId="0" applyNumberFormat="1" applyFont="1" applyFill="1" applyBorder="1" applyAlignment="1" applyProtection="1">
      <alignment vertical="center" wrapText="1"/>
    </xf>
    <xf numFmtId="0" fontId="2975" fillId="577" borderId="1815" xfId="0" applyNumberFormat="1" applyFont="1" applyFill="1" applyBorder="1" applyAlignment="1" applyProtection="1">
      <alignment vertical="center" wrapText="1"/>
    </xf>
    <xf numFmtId="0" fontId="2976" fillId="578" borderId="1816" xfId="0" applyNumberFormat="1" applyFont="1" applyFill="1" applyBorder="1" applyAlignment="1" applyProtection="1">
      <alignment vertical="center" wrapText="1"/>
    </xf>
    <xf numFmtId="0" fontId="2977" fillId="579" borderId="1817" xfId="0" applyNumberFormat="1" applyFont="1" applyFill="1" applyBorder="1" applyAlignment="1" applyProtection="1">
      <alignment vertical="center" wrapText="1"/>
    </xf>
    <xf numFmtId="0" fontId="2978" fillId="580" borderId="1818" xfId="0" applyNumberFormat="1" applyFont="1" applyFill="1" applyBorder="1" applyAlignment="1" applyProtection="1">
      <alignment vertical="center" wrapText="1"/>
    </xf>
    <xf numFmtId="0" fontId="2979" fillId="581" borderId="1819" xfId="0" applyNumberFormat="1" applyFont="1" applyFill="1" applyBorder="1" applyAlignment="1" applyProtection="1">
      <alignment vertical="center" wrapText="1"/>
    </xf>
    <xf numFmtId="0" fontId="2980" fillId="582" borderId="1820" xfId="0" applyNumberFormat="1" applyFont="1" applyFill="1" applyBorder="1" applyAlignment="1" applyProtection="1">
      <alignment wrapText="1"/>
    </xf>
    <xf numFmtId="0" fontId="2981" fillId="583" borderId="1821" xfId="0" applyNumberFormat="1" applyFont="1" applyFill="1" applyBorder="1" applyAlignment="1" applyProtection="1"/>
    <xf numFmtId="0" fontId="2982" fillId="584" borderId="1822" xfId="0" applyNumberFormat="1" applyFont="1" applyFill="1" applyBorder="1" applyAlignment="1" applyProtection="1"/>
    <xf numFmtId="0" fontId="2983" fillId="0" borderId="0" xfId="0" applyFont="1"/>
    <xf numFmtId="0" fontId="3001" fillId="585" borderId="1839" xfId="0" applyNumberFormat="1" applyFont="1" applyFill="1" applyBorder="1" applyAlignment="1" applyProtection="1">
      <alignment horizontal="center" vertical="center"/>
    </xf>
    <xf numFmtId="0" fontId="2985" fillId="0" borderId="1823" xfId="0" applyNumberFormat="1" applyFont="1" applyFill="1" applyBorder="1" applyAlignment="1" applyProtection="1">
      <alignment wrapText="1"/>
    </xf>
    <xf numFmtId="0" fontId="2986" fillId="0" borderId="1824" xfId="0" applyNumberFormat="1" applyFont="1" applyFill="1" applyBorder="1" applyAlignment="1" applyProtection="1"/>
    <xf numFmtId="164" fontId="2987" fillId="0" borderId="1825" xfId="0" applyNumberFormat="1" applyFont="1" applyFill="1" applyBorder="1" applyAlignment="1" applyProtection="1"/>
    <xf numFmtId="0" fontId="2988" fillId="0" borderId="1826" xfId="0" applyNumberFormat="1" applyFont="1" applyFill="1" applyBorder="1" applyAlignment="1" applyProtection="1"/>
    <xf numFmtId="164" fontId="2989" fillId="0" borderId="1827" xfId="0" applyNumberFormat="1" applyFont="1" applyFill="1" applyBorder="1" applyAlignment="1" applyProtection="1"/>
    <xf numFmtId="0" fontId="2990" fillId="0" borderId="1828" xfId="0" applyNumberFormat="1" applyFont="1" applyFill="1" applyBorder="1" applyAlignment="1" applyProtection="1"/>
    <xf numFmtId="164" fontId="2991" fillId="0" borderId="1829" xfId="0" applyNumberFormat="1" applyFont="1" applyFill="1" applyBorder="1" applyAlignment="1" applyProtection="1"/>
    <xf numFmtId="0" fontId="2992" fillId="0" borderId="1830" xfId="0" applyNumberFormat="1" applyFont="1" applyFill="1" applyBorder="1" applyAlignment="1" applyProtection="1"/>
    <xf numFmtId="164" fontId="2993" fillId="0" borderId="1831" xfId="0" applyNumberFormat="1" applyFont="1" applyFill="1" applyBorder="1" applyAlignment="1" applyProtection="1"/>
    <xf numFmtId="0" fontId="2994" fillId="0" borderId="1832" xfId="0" applyNumberFormat="1" applyFont="1" applyFill="1" applyBorder="1" applyAlignment="1" applyProtection="1"/>
    <xf numFmtId="164" fontId="2995" fillId="0" borderId="1833" xfId="0" applyNumberFormat="1" applyFont="1" applyFill="1" applyBorder="1" applyAlignment="1" applyProtection="1"/>
    <xf numFmtId="0" fontId="2996" fillId="0" borderId="1834" xfId="0" applyNumberFormat="1" applyFont="1" applyFill="1" applyBorder="1" applyAlignment="1" applyProtection="1"/>
    <xf numFmtId="164" fontId="2997" fillId="0" borderId="1835" xfId="0" applyNumberFormat="1" applyFont="1" applyFill="1" applyBorder="1" applyAlignment="1" applyProtection="1"/>
    <xf numFmtId="0" fontId="2998" fillId="0" borderId="1836" xfId="0" applyNumberFormat="1" applyFont="1" applyFill="1" applyBorder="1" applyAlignment="1" applyProtection="1"/>
    <xf numFmtId="164" fontId="2999" fillId="0" borderId="1837" xfId="0" applyNumberFormat="1" applyFont="1" applyFill="1" applyBorder="1" applyAlignment="1" applyProtection="1"/>
    <xf numFmtId="0" fontId="2518" fillId="602" borderId="1854" xfId="0" applyFont="1" applyFill="1" applyBorder="1" applyAlignment="1">
      <alignment wrapText="1"/>
    </xf>
    <xf numFmtId="0" fontId="2538" fillId="602" borderId="1854" xfId="0" applyFont="1" applyFill="1" applyBorder="1" applyAlignment="1">
      <alignment wrapText="1"/>
    </xf>
    <xf numFmtId="0" fontId="2558" fillId="602" borderId="1854" xfId="0" applyFont="1" applyFill="1" applyBorder="1" applyAlignment="1">
      <alignment wrapText="1"/>
    </xf>
    <xf numFmtId="0" fontId="2578" fillId="602" borderId="1854" xfId="0" applyFont="1" applyFill="1" applyBorder="1" applyAlignment="1">
      <alignment wrapText="1"/>
    </xf>
    <xf numFmtId="0" fontId="1958" fillId="0" borderId="1858" xfId="0" applyFont="1" applyBorder="1"/>
    <xf numFmtId="0" fontId="1959" fillId="0" borderId="1854" xfId="0" applyFont="1" applyBorder="1"/>
    <xf numFmtId="0" fontId="1960" fillId="0" borderId="1854" xfId="0" applyFont="1" applyBorder="1"/>
    <xf numFmtId="0" fontId="1961" fillId="0" borderId="1854" xfId="0" applyFont="1" applyBorder="1"/>
    <xf numFmtId="0" fontId="1962" fillId="0" borderId="1854" xfId="0" applyFont="1" applyBorder="1"/>
    <xf numFmtId="0" fontId="1963" fillId="0" borderId="1859" xfId="0" applyFont="1" applyBorder="1"/>
    <xf numFmtId="0" fontId="1992" fillId="0" borderId="1858" xfId="0" applyFont="1" applyBorder="1"/>
    <xf numFmtId="0" fontId="1993" fillId="0" borderId="1854" xfId="0" applyFont="1" applyBorder="1"/>
    <xf numFmtId="0" fontId="1994" fillId="0" borderId="1854" xfId="0" applyFont="1" applyBorder="1"/>
    <xf numFmtId="0" fontId="1995" fillId="0" borderId="1854" xfId="0" applyFont="1" applyBorder="1"/>
    <xf numFmtId="0" fontId="1996" fillId="0" borderId="1854" xfId="0" applyFont="1" applyBorder="1"/>
    <xf numFmtId="0" fontId="1997" fillId="0" borderId="1859" xfId="0" applyFont="1" applyBorder="1"/>
    <xf numFmtId="0" fontId="2026" fillId="0" borderId="1858" xfId="0" applyFont="1" applyBorder="1"/>
    <xf numFmtId="0" fontId="2027" fillId="0" borderId="1854" xfId="0" applyFont="1" applyBorder="1"/>
    <xf numFmtId="0" fontId="2028" fillId="0" borderId="1854" xfId="0" applyFont="1" applyBorder="1"/>
    <xf numFmtId="0" fontId="2029" fillId="0" borderId="1854" xfId="0" applyFont="1" applyBorder="1"/>
    <xf numFmtId="0" fontId="2030" fillId="0" borderId="1854" xfId="0" applyFont="1" applyBorder="1"/>
    <xf numFmtId="0" fontId="2031" fillId="0" borderId="1859" xfId="0" applyFont="1" applyBorder="1"/>
    <xf numFmtId="0" fontId="2060" fillId="0" borderId="1860" xfId="0" applyFont="1" applyBorder="1"/>
    <xf numFmtId="0" fontId="2061" fillId="0" borderId="1861" xfId="0" applyFont="1" applyBorder="1"/>
    <xf numFmtId="0" fontId="2062" fillId="0" borderId="1861" xfId="0" applyFont="1" applyBorder="1"/>
    <xf numFmtId="0" fontId="2063" fillId="0" borderId="1861" xfId="0" applyFont="1" applyBorder="1"/>
    <xf numFmtId="0" fontId="2064" fillId="0" borderId="1861" xfId="0" applyFont="1" applyBorder="1"/>
    <xf numFmtId="0" fontId="2065" fillId="0" borderId="1862" xfId="0" applyFont="1" applyBorder="1"/>
    <xf numFmtId="0" fontId="2522" fillId="607" borderId="1854" xfId="0" applyFont="1" applyFill="1" applyBorder="1" applyAlignment="1">
      <alignment wrapText="1"/>
    </xf>
    <xf numFmtId="0" fontId="2542" fillId="607" borderId="1854" xfId="0" applyFont="1" applyFill="1" applyBorder="1" applyAlignment="1">
      <alignment wrapText="1"/>
    </xf>
    <xf numFmtId="0" fontId="2562" fillId="607" borderId="1854" xfId="0" applyFont="1" applyFill="1" applyBorder="1" applyAlignment="1">
      <alignment wrapText="1"/>
    </xf>
    <xf numFmtId="0" fontId="2582" fillId="607" borderId="1854" xfId="0" applyFont="1" applyFill="1" applyBorder="1" applyAlignment="1">
      <alignment wrapText="1"/>
    </xf>
    <xf numFmtId="0" fontId="1964" fillId="0" borderId="1858" xfId="0" applyFont="1" applyBorder="1"/>
    <xf numFmtId="0" fontId="1965" fillId="0" borderId="1854" xfId="0" applyFont="1" applyBorder="1"/>
    <xf numFmtId="0" fontId="1966" fillId="0" borderId="1854" xfId="0" applyFont="1" applyBorder="1"/>
    <xf numFmtId="0" fontId="1967" fillId="0" borderId="1854" xfId="0" applyFont="1" applyBorder="1"/>
    <xf numFmtId="0" fontId="1968" fillId="0" borderId="1854" xfId="0" applyFont="1" applyBorder="1"/>
    <xf numFmtId="0" fontId="1969" fillId="0" borderId="1859" xfId="0" applyFont="1" applyBorder="1"/>
    <xf numFmtId="0" fontId="1998" fillId="0" borderId="1858" xfId="0" applyFont="1" applyBorder="1"/>
    <xf numFmtId="0" fontId="1999" fillId="0" borderId="1854" xfId="0" applyFont="1" applyBorder="1"/>
    <xf numFmtId="0" fontId="2000" fillId="0" borderId="1854" xfId="0" applyFont="1" applyBorder="1"/>
    <xf numFmtId="0" fontId="2001" fillId="0" borderId="1854" xfId="0" applyFont="1" applyBorder="1"/>
    <xf numFmtId="0" fontId="2002" fillId="0" borderId="1854" xfId="0" applyFont="1" applyBorder="1"/>
    <xf numFmtId="0" fontId="2003" fillId="0" borderId="1859" xfId="0" applyFont="1" applyBorder="1"/>
    <xf numFmtId="0" fontId="2032" fillId="0" borderId="1858" xfId="0" applyFont="1" applyBorder="1"/>
    <xf numFmtId="0" fontId="2033" fillId="0" borderId="1854" xfId="0" applyFont="1" applyBorder="1"/>
    <xf numFmtId="0" fontId="2034" fillId="0" borderId="1854" xfId="0" applyFont="1" applyBorder="1"/>
    <xf numFmtId="0" fontId="2035" fillId="0" borderId="1854" xfId="0" applyFont="1" applyBorder="1"/>
    <xf numFmtId="0" fontId="2036" fillId="0" borderId="1854" xfId="0" applyFont="1" applyBorder="1"/>
    <xf numFmtId="0" fontId="2037" fillId="0" borderId="1859" xfId="0" applyFont="1" applyBorder="1"/>
    <xf numFmtId="0" fontId="2066" fillId="0" borderId="1860" xfId="0" applyFont="1" applyBorder="1"/>
    <xf numFmtId="0" fontId="2067" fillId="0" borderId="1861" xfId="0" applyFont="1" applyBorder="1"/>
    <xf numFmtId="0" fontId="2068" fillId="0" borderId="1861" xfId="0" applyFont="1" applyBorder="1"/>
    <xf numFmtId="0" fontId="2069" fillId="0" borderId="1861" xfId="0" applyFont="1" applyBorder="1"/>
    <xf numFmtId="0" fontId="2070" fillId="0" borderId="1861" xfId="0" applyFont="1" applyBorder="1"/>
    <xf numFmtId="0" fontId="2071" fillId="0" borderId="1862" xfId="0" applyFont="1" applyBorder="1"/>
    <xf numFmtId="0" fontId="2526" fillId="610" borderId="1854" xfId="0" applyFont="1" applyFill="1" applyBorder="1" applyAlignment="1">
      <alignment wrapText="1"/>
    </xf>
    <xf numFmtId="0" fontId="2546" fillId="610" borderId="1854" xfId="0" applyFont="1" applyFill="1" applyBorder="1" applyAlignment="1">
      <alignment wrapText="1"/>
    </xf>
    <xf numFmtId="0" fontId="2566" fillId="610" borderId="1854" xfId="0" applyFont="1" applyFill="1" applyBorder="1" applyAlignment="1">
      <alignment wrapText="1"/>
    </xf>
    <xf numFmtId="0" fontId="2586" fillId="610" borderId="1854" xfId="0" applyFont="1" applyFill="1" applyBorder="1" applyAlignment="1">
      <alignment wrapText="1"/>
    </xf>
    <xf numFmtId="0" fontId="1970" fillId="0" borderId="1858" xfId="0" applyFont="1" applyBorder="1"/>
    <xf numFmtId="0" fontId="1971" fillId="0" borderId="1854" xfId="0" applyFont="1" applyBorder="1"/>
    <xf numFmtId="0" fontId="1972" fillId="0" borderId="1854" xfId="0" applyFont="1" applyBorder="1"/>
    <xf numFmtId="0" fontId="1973" fillId="0" borderId="1854" xfId="0" applyFont="1" applyBorder="1"/>
    <xf numFmtId="0" fontId="1974" fillId="0" borderId="1854" xfId="0" applyFont="1" applyBorder="1"/>
    <xf numFmtId="0" fontId="1975" fillId="0" borderId="1859" xfId="0" applyFont="1" applyBorder="1"/>
    <xf numFmtId="0" fontId="2004" fillId="0" borderId="1858" xfId="0" applyFont="1" applyBorder="1"/>
    <xf numFmtId="0" fontId="2005" fillId="0" borderId="1854" xfId="0" applyFont="1" applyBorder="1"/>
    <xf numFmtId="0" fontId="2006" fillId="0" borderId="1854" xfId="0" applyFont="1" applyBorder="1"/>
    <xf numFmtId="0" fontId="2007" fillId="0" borderId="1854" xfId="0" applyFont="1" applyBorder="1"/>
    <xf numFmtId="0" fontId="2008" fillId="0" borderId="1854" xfId="0" applyFont="1" applyBorder="1"/>
    <xf numFmtId="0" fontId="2009" fillId="0" borderId="1859" xfId="0" applyFont="1" applyBorder="1"/>
    <xf numFmtId="0" fontId="2038" fillId="0" borderId="1858" xfId="0" applyFont="1" applyBorder="1"/>
    <xf numFmtId="0" fontId="2039" fillId="0" borderId="1854" xfId="0" applyFont="1" applyBorder="1"/>
    <xf numFmtId="0" fontId="2040" fillId="0" borderId="1854" xfId="0" applyFont="1" applyBorder="1"/>
    <xf numFmtId="0" fontId="2041" fillId="0" borderId="1854" xfId="0" applyFont="1" applyBorder="1"/>
    <xf numFmtId="0" fontId="2042" fillId="0" borderId="1854" xfId="0" applyFont="1" applyBorder="1"/>
    <xf numFmtId="0" fontId="2043" fillId="0" borderId="1859" xfId="0" applyFont="1" applyBorder="1"/>
    <xf numFmtId="0" fontId="2072" fillId="0" borderId="1860" xfId="0" applyFont="1" applyBorder="1"/>
    <xf numFmtId="0" fontId="2073" fillId="0" borderId="1861" xfId="0" applyFont="1" applyBorder="1"/>
    <xf numFmtId="0" fontId="2074" fillId="0" borderId="1861" xfId="0" applyFont="1" applyBorder="1"/>
    <xf numFmtId="0" fontId="2075" fillId="0" borderId="1861" xfId="0" applyFont="1" applyBorder="1"/>
    <xf numFmtId="0" fontId="2076" fillId="0" borderId="1861" xfId="0" applyFont="1" applyBorder="1"/>
    <xf numFmtId="0" fontId="2077" fillId="0" borderId="1862" xfId="0" applyFont="1" applyBorder="1"/>
    <xf numFmtId="0" fontId="2530" fillId="609" borderId="1854" xfId="0" applyFont="1" applyFill="1" applyBorder="1" applyAlignment="1">
      <alignment wrapText="1"/>
    </xf>
    <xf numFmtId="0" fontId="2550" fillId="609" borderId="1854" xfId="0" applyFont="1" applyFill="1" applyBorder="1" applyAlignment="1">
      <alignment wrapText="1"/>
    </xf>
    <xf numFmtId="0" fontId="2570" fillId="609" borderId="1854" xfId="0" applyFont="1" applyFill="1" applyBorder="1" applyAlignment="1">
      <alignment wrapText="1"/>
    </xf>
    <xf numFmtId="0" fontId="2590" fillId="609" borderId="1854" xfId="0" applyFont="1" applyFill="1" applyBorder="1" applyAlignment="1">
      <alignment wrapText="1"/>
    </xf>
    <xf numFmtId="0" fontId="1976" fillId="0" borderId="1858" xfId="0" applyFont="1" applyBorder="1"/>
    <xf numFmtId="0" fontId="1977" fillId="0" borderId="1854" xfId="0" applyFont="1" applyBorder="1"/>
    <xf numFmtId="0" fontId="1978" fillId="0" borderId="1854" xfId="0" applyFont="1" applyBorder="1"/>
    <xf numFmtId="0" fontId="1979" fillId="0" borderId="1854" xfId="0" applyFont="1" applyBorder="1"/>
    <xf numFmtId="0" fontId="1980" fillId="0" borderId="1854" xfId="0" applyFont="1" applyBorder="1"/>
    <xf numFmtId="0" fontId="1981" fillId="0" borderId="1859" xfId="0" applyFont="1" applyBorder="1"/>
    <xf numFmtId="0" fontId="2010" fillId="0" borderId="1858" xfId="0" applyFont="1" applyBorder="1"/>
    <xf numFmtId="0" fontId="2011" fillId="0" borderId="1854" xfId="0" applyFont="1" applyBorder="1"/>
    <xf numFmtId="0" fontId="2012" fillId="0" borderId="1854" xfId="0" applyFont="1" applyBorder="1"/>
    <xf numFmtId="0" fontId="2013" fillId="0" borderId="1854" xfId="0" applyFont="1" applyBorder="1"/>
    <xf numFmtId="0" fontId="2014" fillId="0" borderId="1854" xfId="0" applyFont="1" applyBorder="1"/>
    <xf numFmtId="0" fontId="2015" fillId="0" borderId="1859" xfId="0" applyFont="1" applyBorder="1"/>
    <xf numFmtId="0" fontId="2044" fillId="0" borderId="1858" xfId="0" applyFont="1" applyBorder="1"/>
    <xf numFmtId="0" fontId="2045" fillId="0" borderId="1854" xfId="0" applyFont="1" applyBorder="1"/>
    <xf numFmtId="0" fontId="2046" fillId="0" borderId="1854" xfId="0" applyFont="1" applyBorder="1"/>
    <xf numFmtId="0" fontId="2047" fillId="0" borderId="1854" xfId="0" applyFont="1" applyBorder="1"/>
    <xf numFmtId="0" fontId="2048" fillId="0" borderId="1854" xfId="0" applyFont="1" applyBorder="1"/>
    <xf numFmtId="0" fontId="2049" fillId="0" borderId="1859" xfId="0" applyFont="1" applyBorder="1"/>
    <xf numFmtId="0" fontId="2078" fillId="0" borderId="1860" xfId="0" applyFont="1" applyBorder="1"/>
    <xf numFmtId="0" fontId="2079" fillId="0" borderId="1861" xfId="0" applyFont="1" applyBorder="1"/>
    <xf numFmtId="0" fontId="2080" fillId="0" borderId="1861" xfId="0" applyFont="1" applyBorder="1"/>
    <xf numFmtId="0" fontId="2081" fillId="0" borderId="1861" xfId="0" applyFont="1" applyBorder="1"/>
    <xf numFmtId="0" fontId="2082" fillId="0" borderId="1861" xfId="0" applyFont="1" applyBorder="1"/>
    <xf numFmtId="0" fontId="2083" fillId="0" borderId="1862" xfId="0" applyFont="1" applyBorder="1"/>
    <xf numFmtId="0" fontId="2534" fillId="608" borderId="1854" xfId="0" applyFont="1" applyFill="1" applyBorder="1" applyAlignment="1">
      <alignment wrapText="1"/>
    </xf>
    <xf numFmtId="0" fontId="2554" fillId="608" borderId="1854" xfId="0" applyFont="1" applyFill="1" applyBorder="1" applyAlignment="1">
      <alignment wrapText="1"/>
    </xf>
    <xf numFmtId="0" fontId="2574" fillId="608" borderId="1854" xfId="0" applyFont="1" applyFill="1" applyBorder="1" applyAlignment="1">
      <alignment wrapText="1"/>
    </xf>
    <xf numFmtId="0" fontId="2594" fillId="608" borderId="1854" xfId="0" applyFont="1" applyFill="1" applyBorder="1" applyAlignment="1">
      <alignment wrapText="1"/>
    </xf>
    <xf numFmtId="0" fontId="1982" fillId="0" borderId="1858" xfId="0" applyFont="1" applyBorder="1"/>
    <xf numFmtId="0" fontId="1983" fillId="0" borderId="1854" xfId="0" applyFont="1" applyBorder="1"/>
    <xf numFmtId="0" fontId="1984" fillId="0" borderId="1854" xfId="0" applyFont="1" applyBorder="1"/>
    <xf numFmtId="0" fontId="1985" fillId="0" borderId="1854" xfId="0" applyFont="1" applyBorder="1"/>
    <xf numFmtId="0" fontId="1986" fillId="0" borderId="1854" xfId="0" applyFont="1" applyBorder="1"/>
    <xf numFmtId="0" fontId="1987" fillId="0" borderId="1859" xfId="0" applyFont="1" applyBorder="1"/>
    <xf numFmtId="0" fontId="2016" fillId="0" borderId="1858" xfId="0" applyFont="1" applyBorder="1"/>
    <xf numFmtId="0" fontId="2017" fillId="0" borderId="1854" xfId="0" applyFont="1" applyBorder="1"/>
    <xf numFmtId="0" fontId="2018" fillId="0" borderId="1854" xfId="0" applyFont="1" applyBorder="1"/>
    <xf numFmtId="0" fontId="2019" fillId="0" borderId="1854" xfId="0" applyFont="1" applyBorder="1"/>
    <xf numFmtId="0" fontId="2020" fillId="0" borderId="1854" xfId="0" applyFont="1" applyBorder="1"/>
    <xf numFmtId="0" fontId="2021" fillId="0" borderId="1859" xfId="0" applyFont="1" applyBorder="1"/>
    <xf numFmtId="0" fontId="2050" fillId="0" borderId="1858" xfId="0" applyFont="1" applyBorder="1"/>
    <xf numFmtId="0" fontId="2051" fillId="0" borderId="1854" xfId="0" applyFont="1" applyBorder="1"/>
    <xf numFmtId="0" fontId="2052" fillId="0" borderId="1854" xfId="0" applyFont="1" applyBorder="1"/>
    <xf numFmtId="0" fontId="2053" fillId="0" borderId="1854" xfId="0" applyFont="1" applyBorder="1"/>
    <xf numFmtId="0" fontId="2054" fillId="0" borderId="1854" xfId="0" applyFont="1" applyBorder="1"/>
    <xf numFmtId="0" fontId="2055" fillId="0" borderId="1859" xfId="0" applyFont="1" applyBorder="1"/>
    <xf numFmtId="0" fontId="2084" fillId="0" borderId="1860" xfId="0" applyFont="1" applyBorder="1"/>
    <xf numFmtId="0" fontId="2085" fillId="0" borderId="1861" xfId="0" applyFont="1" applyBorder="1"/>
    <xf numFmtId="0" fontId="2086" fillId="0" borderId="1861" xfId="0" applyFont="1" applyBorder="1"/>
    <xf numFmtId="0" fontId="2087" fillId="0" borderId="1861" xfId="0" applyFont="1" applyBorder="1"/>
    <xf numFmtId="0" fontId="2088" fillId="0" borderId="1861" xfId="0" applyFont="1" applyBorder="1"/>
    <xf numFmtId="0" fontId="2089" fillId="0" borderId="1862" xfId="0" applyFont="1" applyBorder="1"/>
    <xf numFmtId="0" fontId="2094" fillId="0" borderId="1858" xfId="0" applyFont="1" applyBorder="1"/>
    <xf numFmtId="0" fontId="2095" fillId="0" borderId="1854" xfId="0" applyFont="1" applyBorder="1"/>
    <xf numFmtId="0" fontId="2096" fillId="0" borderId="1854" xfId="0" applyFont="1" applyBorder="1"/>
    <xf numFmtId="0" fontId="2097" fillId="0" borderId="1854" xfId="0" applyFont="1" applyBorder="1"/>
    <xf numFmtId="0" fontId="2098" fillId="0" borderId="1854" xfId="0" applyFont="1" applyBorder="1"/>
    <xf numFmtId="0" fontId="2099" fillId="0" borderId="1859" xfId="0" applyFont="1" applyBorder="1"/>
    <xf numFmtId="0" fontId="2128" fillId="0" borderId="1858" xfId="0" applyFont="1" applyBorder="1"/>
    <xf numFmtId="0" fontId="2129" fillId="0" borderId="1854" xfId="0" applyFont="1" applyBorder="1"/>
    <xf numFmtId="0" fontId="2130" fillId="0" borderId="1854" xfId="0" applyFont="1" applyBorder="1"/>
    <xf numFmtId="0" fontId="2131" fillId="0" borderId="1854" xfId="0" applyFont="1" applyBorder="1"/>
    <xf numFmtId="0" fontId="2132" fillId="0" borderId="1854" xfId="0" applyFont="1" applyBorder="1"/>
    <xf numFmtId="0" fontId="2133" fillId="0" borderId="1859" xfId="0" applyFont="1" applyBorder="1"/>
    <xf numFmtId="0" fontId="2162" fillId="0" borderId="1858" xfId="0" applyFont="1" applyBorder="1"/>
    <xf numFmtId="0" fontId="2163" fillId="0" borderId="1854" xfId="0" applyFont="1" applyBorder="1"/>
    <xf numFmtId="0" fontId="2164" fillId="0" borderId="1854" xfId="0" applyFont="1" applyBorder="1"/>
    <xf numFmtId="0" fontId="2165" fillId="0" borderId="1854" xfId="0" applyFont="1" applyBorder="1"/>
    <xf numFmtId="0" fontId="2166" fillId="0" borderId="1854" xfId="0" applyFont="1" applyBorder="1"/>
    <xf numFmtId="0" fontId="2167" fillId="0" borderId="1859" xfId="0" applyFont="1" applyBorder="1"/>
    <xf numFmtId="0" fontId="2196" fillId="0" borderId="1860" xfId="0" applyFont="1" applyBorder="1"/>
    <xf numFmtId="0" fontId="2197" fillId="0" borderId="1861" xfId="0" applyFont="1" applyBorder="1"/>
    <xf numFmtId="0" fontId="2198" fillId="0" borderId="1861" xfId="0" applyFont="1" applyBorder="1"/>
    <xf numFmtId="0" fontId="2199" fillId="0" borderId="1861" xfId="0" applyFont="1" applyBorder="1"/>
    <xf numFmtId="0" fontId="2200" fillId="0" borderId="1861" xfId="0" applyFont="1" applyBorder="1"/>
    <xf numFmtId="0" fontId="2201" fillId="0" borderId="1862" xfId="0" applyFont="1" applyBorder="1"/>
    <xf numFmtId="0" fontId="2100" fillId="0" borderId="1858" xfId="0" applyFont="1" applyBorder="1"/>
    <xf numFmtId="0" fontId="2101" fillId="0" borderId="1854" xfId="0" applyFont="1" applyBorder="1"/>
    <xf numFmtId="0" fontId="2102" fillId="0" borderId="1854" xfId="0" applyFont="1" applyBorder="1"/>
    <xf numFmtId="0" fontId="2103" fillId="0" borderId="1854" xfId="0" applyFont="1" applyBorder="1"/>
    <xf numFmtId="0" fontId="2104" fillId="0" borderId="1854" xfId="0" applyFont="1" applyBorder="1"/>
    <xf numFmtId="0" fontId="2105" fillId="0" borderId="1859" xfId="0" applyFont="1" applyBorder="1"/>
    <xf numFmtId="0" fontId="2134" fillId="0" borderId="1858" xfId="0" applyFont="1" applyBorder="1"/>
    <xf numFmtId="0" fontId="2135" fillId="0" borderId="1854" xfId="0" applyFont="1" applyBorder="1"/>
    <xf numFmtId="0" fontId="2136" fillId="0" borderId="1854" xfId="0" applyFont="1" applyBorder="1"/>
    <xf numFmtId="0" fontId="2137" fillId="0" borderId="1854" xfId="0" applyFont="1" applyBorder="1"/>
    <xf numFmtId="0" fontId="2138" fillId="0" borderId="1854" xfId="0" applyFont="1" applyBorder="1"/>
    <xf numFmtId="0" fontId="2139" fillId="0" borderId="1859" xfId="0" applyFont="1" applyBorder="1"/>
    <xf numFmtId="0" fontId="2168" fillId="0" borderId="1858" xfId="0" applyFont="1" applyBorder="1"/>
    <xf numFmtId="0" fontId="2169" fillId="0" borderId="1854" xfId="0" applyFont="1" applyBorder="1"/>
    <xf numFmtId="0" fontId="2170" fillId="0" borderId="1854" xfId="0" applyFont="1" applyBorder="1"/>
    <xf numFmtId="0" fontId="2171" fillId="0" borderId="1854" xfId="0" applyFont="1" applyBorder="1"/>
    <xf numFmtId="0" fontId="2172" fillId="0" borderId="1854" xfId="0" applyFont="1" applyBorder="1"/>
    <xf numFmtId="0" fontId="2173" fillId="0" borderId="1859" xfId="0" applyFont="1" applyBorder="1"/>
    <xf numFmtId="0" fontId="2202" fillId="0" borderId="1860" xfId="0" applyFont="1" applyBorder="1"/>
    <xf numFmtId="0" fontId="2203" fillId="0" borderId="1861" xfId="0" applyFont="1" applyBorder="1"/>
    <xf numFmtId="0" fontId="2204" fillId="0" borderId="1861" xfId="0" applyFont="1" applyBorder="1"/>
    <xf numFmtId="0" fontId="2205" fillId="0" borderId="1861" xfId="0" applyFont="1" applyBorder="1"/>
    <xf numFmtId="0" fontId="2206" fillId="0" borderId="1861" xfId="0" applyFont="1" applyBorder="1"/>
    <xf numFmtId="0" fontId="2207" fillId="0" borderId="1862" xfId="0" applyFont="1" applyBorder="1"/>
    <xf numFmtId="0" fontId="2106" fillId="0" borderId="1858" xfId="0" applyFont="1" applyBorder="1"/>
    <xf numFmtId="0" fontId="2107" fillId="0" borderId="1854" xfId="0" applyFont="1" applyBorder="1"/>
    <xf numFmtId="0" fontId="2108" fillId="0" borderId="1854" xfId="0" applyFont="1" applyBorder="1"/>
    <xf numFmtId="0" fontId="2109" fillId="0" borderId="1854" xfId="0" applyFont="1" applyBorder="1"/>
    <xf numFmtId="0" fontId="2110" fillId="0" borderId="1854" xfId="0" applyFont="1" applyBorder="1"/>
    <xf numFmtId="0" fontId="2111" fillId="0" borderId="1859" xfId="0" applyFont="1" applyBorder="1"/>
    <xf numFmtId="0" fontId="2140" fillId="0" borderId="1858" xfId="0" applyFont="1" applyBorder="1"/>
    <xf numFmtId="0" fontId="2141" fillId="0" borderId="1854" xfId="0" applyFont="1" applyBorder="1"/>
    <xf numFmtId="0" fontId="2142" fillId="0" borderId="1854" xfId="0" applyFont="1" applyBorder="1"/>
    <xf numFmtId="0" fontId="2143" fillId="0" borderId="1854" xfId="0" applyFont="1" applyBorder="1"/>
    <xf numFmtId="0" fontId="2144" fillId="0" borderId="1854" xfId="0" applyFont="1" applyBorder="1"/>
    <xf numFmtId="0" fontId="2145" fillId="0" borderId="1859" xfId="0" applyFont="1" applyBorder="1"/>
    <xf numFmtId="0" fontId="2174" fillId="0" borderId="1858" xfId="0" applyFont="1" applyBorder="1"/>
    <xf numFmtId="0" fontId="2175" fillId="0" borderId="1854" xfId="0" applyFont="1" applyBorder="1"/>
    <xf numFmtId="0" fontId="2176" fillId="0" borderId="1854" xfId="0" applyFont="1" applyBorder="1"/>
    <xf numFmtId="0" fontId="2177" fillId="0" borderId="1854" xfId="0" applyFont="1" applyBorder="1"/>
    <xf numFmtId="0" fontId="2178" fillId="0" borderId="1854" xfId="0" applyFont="1" applyBorder="1"/>
    <xf numFmtId="0" fontId="2179" fillId="0" borderId="1859" xfId="0" applyFont="1" applyBorder="1"/>
    <xf numFmtId="0" fontId="2208" fillId="0" borderId="1860" xfId="0" applyFont="1" applyBorder="1"/>
    <xf numFmtId="0" fontId="2209" fillId="0" borderId="1861" xfId="0" applyFont="1" applyBorder="1"/>
    <xf numFmtId="0" fontId="2210" fillId="0" borderId="1861" xfId="0" applyFont="1" applyBorder="1"/>
    <xf numFmtId="0" fontId="2211" fillId="0" borderId="1861" xfId="0" applyFont="1" applyBorder="1"/>
    <xf numFmtId="0" fontId="2212" fillId="0" borderId="1861" xfId="0" applyFont="1" applyBorder="1"/>
    <xf numFmtId="0" fontId="2213" fillId="0" borderId="1862" xfId="0" applyFont="1" applyBorder="1"/>
    <xf numFmtId="0" fontId="2112" fillId="0" borderId="1858" xfId="0" applyFont="1" applyBorder="1"/>
    <xf numFmtId="0" fontId="2113" fillId="0" borderId="1854" xfId="0" applyFont="1" applyBorder="1"/>
    <xf numFmtId="0" fontId="2114" fillId="0" borderId="1854" xfId="0" applyFont="1" applyBorder="1"/>
    <xf numFmtId="0" fontId="2115" fillId="0" borderId="1854" xfId="0" applyFont="1" applyBorder="1"/>
    <xf numFmtId="0" fontId="2116" fillId="0" borderId="1854" xfId="0" applyFont="1" applyBorder="1"/>
    <xf numFmtId="0" fontId="2117" fillId="0" borderId="1859" xfId="0" applyFont="1" applyBorder="1"/>
    <xf numFmtId="0" fontId="2146" fillId="0" borderId="1858" xfId="0" applyFont="1" applyBorder="1"/>
    <xf numFmtId="0" fontId="2147" fillId="0" borderId="1854" xfId="0" applyFont="1" applyBorder="1"/>
    <xf numFmtId="0" fontId="2148" fillId="0" borderId="1854" xfId="0" applyFont="1" applyBorder="1"/>
    <xf numFmtId="0" fontId="2149" fillId="0" borderId="1854" xfId="0" applyFont="1" applyBorder="1"/>
    <xf numFmtId="0" fontId="2150" fillId="0" borderId="1854" xfId="0" applyFont="1" applyBorder="1"/>
    <xf numFmtId="0" fontId="2151" fillId="0" borderId="1859" xfId="0" applyFont="1" applyBorder="1"/>
    <xf numFmtId="0" fontId="2180" fillId="0" borderId="1858" xfId="0" applyFont="1" applyBorder="1"/>
    <xf numFmtId="0" fontId="2181" fillId="0" borderId="1854" xfId="0" applyFont="1" applyBorder="1"/>
    <xf numFmtId="0" fontId="2182" fillId="0" borderId="1854" xfId="0" applyFont="1" applyBorder="1"/>
    <xf numFmtId="0" fontId="2183" fillId="0" borderId="1854" xfId="0" applyFont="1" applyBorder="1"/>
    <xf numFmtId="0" fontId="2184" fillId="0" borderId="1854" xfId="0" applyFont="1" applyBorder="1"/>
    <xf numFmtId="0" fontId="2185" fillId="0" borderId="1859" xfId="0" applyFont="1" applyBorder="1"/>
    <xf numFmtId="0" fontId="2214" fillId="0" borderId="1860" xfId="0" applyFont="1" applyBorder="1"/>
    <xf numFmtId="0" fontId="2215" fillId="0" borderId="1861" xfId="0" applyFont="1" applyBorder="1"/>
    <xf numFmtId="0" fontId="2216" fillId="0" borderId="1861" xfId="0" applyFont="1" applyBorder="1"/>
    <xf numFmtId="0" fontId="2217" fillId="0" borderId="1861" xfId="0" applyFont="1" applyBorder="1"/>
    <xf numFmtId="0" fontId="2218" fillId="0" borderId="1861" xfId="0" applyFont="1" applyBorder="1"/>
    <xf numFmtId="0" fontId="2219" fillId="0" borderId="1862" xfId="0" applyFont="1" applyBorder="1"/>
    <xf numFmtId="0" fontId="2242" fillId="0" borderId="1858" xfId="0" applyFont="1" applyBorder="1"/>
    <xf numFmtId="0" fontId="2243" fillId="0" borderId="1854" xfId="0" applyFont="1" applyBorder="1"/>
    <xf numFmtId="0" fontId="2244" fillId="0" borderId="1854" xfId="0" applyFont="1" applyBorder="1"/>
    <xf numFmtId="0" fontId="2245" fillId="0" borderId="1854" xfId="0" applyFont="1" applyBorder="1"/>
    <xf numFmtId="0" fontId="2246" fillId="0" borderId="1854" xfId="0" applyFont="1" applyBorder="1"/>
    <xf numFmtId="0" fontId="2247" fillId="0" borderId="1859" xfId="0" applyFont="1" applyBorder="1"/>
    <xf numFmtId="0" fontId="2276" fillId="0" borderId="1858" xfId="0" applyFont="1" applyBorder="1"/>
    <xf numFmtId="0" fontId="2277" fillId="0" borderId="1854" xfId="0" applyFont="1" applyBorder="1"/>
    <xf numFmtId="0" fontId="2278" fillId="0" borderId="1854" xfId="0" applyFont="1" applyBorder="1"/>
    <xf numFmtId="0" fontId="2279" fillId="0" borderId="1854" xfId="0" applyFont="1" applyBorder="1"/>
    <xf numFmtId="0" fontId="2280" fillId="0" borderId="1854" xfId="0" applyFont="1" applyBorder="1"/>
    <xf numFmtId="0" fontId="2281" fillId="0" borderId="1859" xfId="0" applyFont="1" applyBorder="1"/>
    <xf numFmtId="0" fontId="2310" fillId="0" borderId="1858" xfId="0" applyFont="1" applyBorder="1"/>
    <xf numFmtId="0" fontId="2311" fillId="0" borderId="1854" xfId="0" applyFont="1" applyBorder="1"/>
    <xf numFmtId="0" fontId="2312" fillId="0" borderId="1854" xfId="0" applyFont="1" applyBorder="1"/>
    <xf numFmtId="0" fontId="2313" fillId="0" borderId="1854" xfId="0" applyFont="1" applyBorder="1"/>
    <xf numFmtId="0" fontId="2314" fillId="0" borderId="1854" xfId="0" applyFont="1" applyBorder="1"/>
    <xf numFmtId="0" fontId="2315" fillId="0" borderId="1859" xfId="0" applyFont="1" applyBorder="1"/>
    <xf numFmtId="0" fontId="2344" fillId="0" borderId="1860" xfId="0" applyFont="1" applyBorder="1"/>
    <xf numFmtId="0" fontId="2345" fillId="0" borderId="1861" xfId="0" applyFont="1" applyBorder="1"/>
    <xf numFmtId="0" fontId="2346" fillId="0" borderId="1861" xfId="0" applyFont="1" applyBorder="1"/>
    <xf numFmtId="0" fontId="2347" fillId="0" borderId="1861" xfId="0" applyFont="1" applyBorder="1"/>
    <xf numFmtId="0" fontId="2348" fillId="0" borderId="1861" xfId="0" applyFont="1" applyBorder="1"/>
    <xf numFmtId="0" fontId="2349" fillId="0" borderId="1862" xfId="0" applyFont="1" applyBorder="1"/>
    <xf numFmtId="0" fontId="2230" fillId="0" borderId="1858" xfId="0" applyFont="1" applyBorder="1"/>
    <xf numFmtId="0" fontId="2231" fillId="0" borderId="1854" xfId="0" applyFont="1" applyBorder="1"/>
    <xf numFmtId="0" fontId="2232" fillId="0" borderId="1854" xfId="0" applyFont="1" applyBorder="1"/>
    <xf numFmtId="0" fontId="2233" fillId="0" borderId="1854" xfId="0" applyFont="1" applyBorder="1"/>
    <xf numFmtId="0" fontId="2234" fillId="0" borderId="1854" xfId="0" applyFont="1" applyBorder="1"/>
    <xf numFmtId="0" fontId="2235" fillId="0" borderId="1859" xfId="0" applyFont="1" applyBorder="1"/>
    <xf numFmtId="0" fontId="2264" fillId="0" borderId="1858" xfId="0" applyFont="1" applyBorder="1"/>
    <xf numFmtId="0" fontId="2265" fillId="0" borderId="1854" xfId="0" applyFont="1" applyBorder="1"/>
    <xf numFmtId="0" fontId="2266" fillId="0" borderId="1854" xfId="0" applyFont="1" applyBorder="1"/>
    <xf numFmtId="0" fontId="2267" fillId="0" borderId="1854" xfId="0" applyFont="1" applyBorder="1"/>
    <xf numFmtId="0" fontId="2268" fillId="0" borderId="1854" xfId="0" applyFont="1" applyBorder="1"/>
    <xf numFmtId="0" fontId="2269" fillId="0" borderId="1859" xfId="0" applyFont="1" applyBorder="1"/>
    <xf numFmtId="0" fontId="2298" fillId="0" borderId="1858" xfId="0" applyFont="1" applyBorder="1"/>
    <xf numFmtId="0" fontId="2299" fillId="0" borderId="1854" xfId="0" applyFont="1" applyBorder="1"/>
    <xf numFmtId="0" fontId="2300" fillId="0" borderId="1854" xfId="0" applyFont="1" applyBorder="1"/>
    <xf numFmtId="0" fontId="2301" fillId="0" borderId="1854" xfId="0" applyFont="1" applyBorder="1"/>
    <xf numFmtId="0" fontId="2302" fillId="0" borderId="1854" xfId="0" applyFont="1" applyBorder="1"/>
    <xf numFmtId="0" fontId="2303" fillId="0" borderId="1859" xfId="0" applyFont="1" applyBorder="1"/>
    <xf numFmtId="0" fontId="2332" fillId="0" borderId="1860" xfId="0" applyFont="1" applyBorder="1"/>
    <xf numFmtId="0" fontId="2333" fillId="0" borderId="1861" xfId="0" applyFont="1" applyBorder="1"/>
    <xf numFmtId="0" fontId="2334" fillId="0" borderId="1861" xfId="0" applyFont="1" applyBorder="1"/>
    <xf numFmtId="0" fontId="2335" fillId="0" borderId="1861" xfId="0" applyFont="1" applyBorder="1"/>
    <xf numFmtId="0" fontId="2336" fillId="0" borderId="1861" xfId="0" applyFont="1" applyBorder="1"/>
    <xf numFmtId="0" fontId="2337" fillId="0" borderId="1862" xfId="0" applyFont="1" applyBorder="1"/>
    <xf numFmtId="0" fontId="2236" fillId="0" borderId="1858" xfId="0" applyFont="1" applyBorder="1"/>
    <xf numFmtId="0" fontId="2237" fillId="0" borderId="1854" xfId="0" applyFont="1" applyBorder="1"/>
    <xf numFmtId="0" fontId="2238" fillId="0" borderId="1854" xfId="0" applyFont="1" applyBorder="1"/>
    <xf numFmtId="0" fontId="2239" fillId="0" borderId="1854" xfId="0" applyFont="1" applyBorder="1"/>
    <xf numFmtId="0" fontId="2240" fillId="0" borderId="1854" xfId="0" applyFont="1" applyBorder="1"/>
    <xf numFmtId="0" fontId="2241" fillId="0" borderId="1859" xfId="0" applyFont="1" applyBorder="1"/>
    <xf numFmtId="0" fontId="2270" fillId="0" borderId="1858" xfId="0" applyFont="1" applyBorder="1"/>
    <xf numFmtId="0" fontId="2271" fillId="0" borderId="1854" xfId="0" applyFont="1" applyBorder="1"/>
    <xf numFmtId="0" fontId="2272" fillId="0" borderId="1854" xfId="0" applyFont="1" applyBorder="1"/>
    <xf numFmtId="0" fontId="2273" fillId="0" borderId="1854" xfId="0" applyFont="1" applyBorder="1"/>
    <xf numFmtId="0" fontId="2274" fillId="0" borderId="1854" xfId="0" applyFont="1" applyBorder="1"/>
    <xf numFmtId="0" fontId="2275" fillId="0" borderId="1859" xfId="0" applyFont="1" applyBorder="1"/>
    <xf numFmtId="0" fontId="2304" fillId="0" borderId="1858" xfId="0" applyFont="1" applyBorder="1"/>
    <xf numFmtId="0" fontId="2305" fillId="0" borderId="1854" xfId="0" applyFont="1" applyBorder="1"/>
    <xf numFmtId="0" fontId="2306" fillId="0" borderId="1854" xfId="0" applyFont="1" applyBorder="1"/>
    <xf numFmtId="0" fontId="2307" fillId="0" borderId="1854" xfId="0" applyFont="1" applyBorder="1"/>
    <xf numFmtId="0" fontId="2308" fillId="0" borderId="1854" xfId="0" applyFont="1" applyBorder="1"/>
    <xf numFmtId="0" fontId="2309" fillId="0" borderId="1859" xfId="0" applyFont="1" applyBorder="1"/>
    <xf numFmtId="0" fontId="2338" fillId="0" borderId="1860" xfId="0" applyFont="1" applyBorder="1"/>
    <xf numFmtId="0" fontId="2339" fillId="0" borderId="1861" xfId="0" applyFont="1" applyBorder="1"/>
    <xf numFmtId="0" fontId="2340" fillId="0" borderId="1861" xfId="0" applyFont="1" applyBorder="1"/>
    <xf numFmtId="0" fontId="2341" fillId="0" borderId="1861" xfId="0" applyFont="1" applyBorder="1"/>
    <xf numFmtId="0" fontId="2342" fillId="0" borderId="1861" xfId="0" applyFont="1" applyBorder="1"/>
    <xf numFmtId="0" fontId="2343" fillId="0" borderId="1862" xfId="0" applyFont="1" applyBorder="1"/>
    <xf numFmtId="0" fontId="2248" fillId="0" borderId="1858" xfId="0" applyFont="1" applyBorder="1"/>
    <xf numFmtId="0" fontId="2249" fillId="0" borderId="1854" xfId="0" applyFont="1" applyBorder="1"/>
    <xf numFmtId="0" fontId="2250" fillId="0" borderId="1854" xfId="0" applyFont="1" applyBorder="1"/>
    <xf numFmtId="0" fontId="2251" fillId="0" borderId="1854" xfId="0" applyFont="1" applyBorder="1"/>
    <xf numFmtId="0" fontId="2252" fillId="0" borderId="1854" xfId="0" applyFont="1" applyBorder="1"/>
    <xf numFmtId="0" fontId="2253" fillId="0" borderId="1859" xfId="0" applyFont="1" applyBorder="1"/>
    <xf numFmtId="0" fontId="2282" fillId="0" borderId="1858" xfId="0" applyFont="1" applyBorder="1"/>
    <xf numFmtId="0" fontId="2283" fillId="0" borderId="1854" xfId="0" applyFont="1" applyBorder="1"/>
    <xf numFmtId="0" fontId="2284" fillId="0" borderId="1854" xfId="0" applyFont="1" applyBorder="1"/>
    <xf numFmtId="0" fontId="2285" fillId="0" borderId="1854" xfId="0" applyFont="1" applyBorder="1"/>
    <xf numFmtId="0" fontId="2286" fillId="0" borderId="1854" xfId="0" applyFont="1" applyBorder="1"/>
    <xf numFmtId="0" fontId="2287" fillId="0" borderId="1859" xfId="0" applyFont="1" applyBorder="1"/>
    <xf numFmtId="0" fontId="2316" fillId="0" borderId="1858" xfId="0" applyFont="1" applyBorder="1"/>
    <xf numFmtId="0" fontId="2317" fillId="0" borderId="1854" xfId="0" applyFont="1" applyBorder="1"/>
    <xf numFmtId="0" fontId="2318" fillId="0" borderId="1854" xfId="0" applyFont="1" applyBorder="1"/>
    <xf numFmtId="0" fontId="2319" fillId="0" borderId="1854" xfId="0" applyFont="1" applyBorder="1"/>
    <xf numFmtId="0" fontId="2320" fillId="0" borderId="1854" xfId="0" applyFont="1" applyBorder="1"/>
    <xf numFmtId="0" fontId="2321" fillId="0" borderId="1859" xfId="0" applyFont="1" applyBorder="1"/>
    <xf numFmtId="0" fontId="2350" fillId="0" borderId="1860" xfId="0" applyFont="1" applyBorder="1"/>
    <xf numFmtId="0" fontId="2351" fillId="0" borderId="1861" xfId="0" applyFont="1" applyBorder="1"/>
    <xf numFmtId="0" fontId="2352" fillId="0" borderId="1861" xfId="0" applyFont="1" applyBorder="1"/>
    <xf numFmtId="0" fontId="2353" fillId="0" borderId="1861" xfId="0" applyFont="1" applyBorder="1"/>
    <xf numFmtId="0" fontId="2354" fillId="0" borderId="1861" xfId="0" applyFont="1" applyBorder="1"/>
    <xf numFmtId="0" fontId="2355" fillId="0" borderId="1862" xfId="0" applyFont="1" applyBorder="1"/>
    <xf numFmtId="0" fontId="2366" fillId="0" borderId="1858" xfId="0" applyFont="1" applyBorder="1"/>
    <xf numFmtId="0" fontId="2367" fillId="0" borderId="1854" xfId="0" applyFont="1" applyBorder="1"/>
    <xf numFmtId="0" fontId="2368" fillId="0" borderId="1854" xfId="0" applyFont="1" applyBorder="1"/>
    <xf numFmtId="0" fontId="2369" fillId="0" borderId="1854" xfId="0" applyFont="1" applyBorder="1"/>
    <xf numFmtId="0" fontId="2370" fillId="0" borderId="1854" xfId="0" applyFont="1" applyBorder="1"/>
    <xf numFmtId="0" fontId="2371" fillId="0" borderId="1859" xfId="0" applyFont="1" applyBorder="1"/>
    <xf numFmtId="0" fontId="2400" fillId="0" borderId="1858" xfId="0" applyFont="1" applyBorder="1"/>
    <xf numFmtId="0" fontId="2401" fillId="0" borderId="1854" xfId="0" applyFont="1" applyBorder="1"/>
    <xf numFmtId="0" fontId="2402" fillId="0" borderId="1854" xfId="0" applyFont="1" applyBorder="1"/>
    <xf numFmtId="0" fontId="2403" fillId="0" borderId="1854" xfId="0" applyFont="1" applyBorder="1"/>
    <xf numFmtId="0" fontId="2404" fillId="0" borderId="1854" xfId="0" applyFont="1" applyBorder="1"/>
    <xf numFmtId="0" fontId="2405" fillId="0" borderId="1859" xfId="0" applyFont="1" applyBorder="1"/>
    <xf numFmtId="0" fontId="2434" fillId="0" borderId="1858" xfId="0" applyFont="1" applyBorder="1"/>
    <xf numFmtId="0" fontId="2435" fillId="0" borderId="1854" xfId="0" applyFont="1" applyBorder="1"/>
    <xf numFmtId="0" fontId="2436" fillId="0" borderId="1854" xfId="0" applyFont="1" applyBorder="1"/>
    <xf numFmtId="0" fontId="2437" fillId="0" borderId="1854" xfId="0" applyFont="1" applyBorder="1"/>
    <xf numFmtId="0" fontId="2438" fillId="0" borderId="1854" xfId="0" applyFont="1" applyBorder="1"/>
    <xf numFmtId="0" fontId="2439" fillId="0" borderId="1859" xfId="0" applyFont="1" applyBorder="1"/>
    <xf numFmtId="0" fontId="2468" fillId="0" borderId="1860" xfId="0" applyFont="1" applyBorder="1"/>
    <xf numFmtId="0" fontId="2469" fillId="0" borderId="1861" xfId="0" applyFont="1" applyBorder="1"/>
    <xf numFmtId="0" fontId="2470" fillId="0" borderId="1861" xfId="0" applyFont="1" applyBorder="1"/>
    <xf numFmtId="0" fontId="2471" fillId="0" borderId="1861" xfId="0" applyFont="1" applyBorder="1"/>
    <xf numFmtId="0" fontId="2472" fillId="0" borderId="1861" xfId="0" applyFont="1" applyBorder="1"/>
    <xf numFmtId="0" fontId="2473" fillId="0" borderId="1862" xfId="0" applyFont="1" applyBorder="1"/>
    <xf numFmtId="0" fontId="2372" fillId="0" borderId="1858" xfId="0" applyFont="1" applyBorder="1"/>
    <xf numFmtId="0" fontId="2373" fillId="0" borderId="1854" xfId="0" applyFont="1" applyBorder="1"/>
    <xf numFmtId="0" fontId="2374" fillId="0" borderId="1854" xfId="0" applyFont="1" applyBorder="1"/>
    <xf numFmtId="0" fontId="2375" fillId="0" borderId="1854" xfId="0" applyFont="1" applyBorder="1"/>
    <xf numFmtId="0" fontId="2376" fillId="0" borderId="1854" xfId="0" applyFont="1" applyBorder="1"/>
    <xf numFmtId="0" fontId="2377" fillId="0" borderId="1859" xfId="0" applyFont="1" applyBorder="1"/>
    <xf numFmtId="0" fontId="2406" fillId="0" borderId="1858" xfId="0" applyFont="1" applyBorder="1"/>
    <xf numFmtId="0" fontId="2407" fillId="0" borderId="1854" xfId="0" applyFont="1" applyBorder="1"/>
    <xf numFmtId="0" fontId="2408" fillId="0" borderId="1854" xfId="0" applyFont="1" applyBorder="1"/>
    <xf numFmtId="0" fontId="2409" fillId="0" borderId="1854" xfId="0" applyFont="1" applyBorder="1"/>
    <xf numFmtId="0" fontId="2410" fillId="0" borderId="1854" xfId="0" applyFont="1" applyBorder="1"/>
    <xf numFmtId="0" fontId="2411" fillId="0" borderId="1859" xfId="0" applyFont="1" applyBorder="1"/>
    <xf numFmtId="0" fontId="2440" fillId="0" borderId="1858" xfId="0" applyFont="1" applyBorder="1"/>
    <xf numFmtId="0" fontId="2441" fillId="0" borderId="1854" xfId="0" applyFont="1" applyBorder="1"/>
    <xf numFmtId="0" fontId="2442" fillId="0" borderId="1854" xfId="0" applyFont="1" applyBorder="1"/>
    <xf numFmtId="0" fontId="2443" fillId="0" borderId="1854" xfId="0" applyFont="1" applyBorder="1"/>
    <xf numFmtId="0" fontId="2444" fillId="0" borderId="1854" xfId="0" applyFont="1" applyBorder="1"/>
    <xf numFmtId="0" fontId="2445" fillId="0" borderId="1859" xfId="0" applyFont="1" applyBorder="1"/>
    <xf numFmtId="0" fontId="2474" fillId="0" borderId="1860" xfId="0" applyFont="1" applyBorder="1"/>
    <xf numFmtId="0" fontId="2475" fillId="0" borderId="1861" xfId="0" applyFont="1" applyBorder="1"/>
    <xf numFmtId="0" fontId="2476" fillId="0" borderId="1861" xfId="0" applyFont="1" applyBorder="1"/>
    <xf numFmtId="0" fontId="2477" fillId="0" borderId="1861" xfId="0" applyFont="1" applyBorder="1"/>
    <xf numFmtId="0" fontId="2478" fillId="0" borderId="1861" xfId="0" applyFont="1" applyBorder="1"/>
    <xf numFmtId="0" fontId="2479" fillId="0" borderId="1862" xfId="0" applyFont="1" applyBorder="1"/>
    <xf numFmtId="0" fontId="2378" fillId="0" borderId="1858" xfId="0" applyFont="1" applyBorder="1"/>
    <xf numFmtId="0" fontId="2379" fillId="0" borderId="1854" xfId="0" applyFont="1" applyBorder="1"/>
    <xf numFmtId="0" fontId="2380" fillId="0" borderId="1854" xfId="0" applyFont="1" applyBorder="1"/>
    <xf numFmtId="0" fontId="2381" fillId="0" borderId="1854" xfId="0" applyFont="1" applyBorder="1"/>
    <xf numFmtId="0" fontId="2382" fillId="0" borderId="1854" xfId="0" applyFont="1" applyBorder="1"/>
    <xf numFmtId="0" fontId="2383" fillId="0" borderId="1859" xfId="0" applyFont="1" applyBorder="1"/>
    <xf numFmtId="0" fontId="2412" fillId="0" borderId="1858" xfId="0" applyFont="1" applyBorder="1"/>
    <xf numFmtId="0" fontId="2413" fillId="0" borderId="1854" xfId="0" applyFont="1" applyBorder="1"/>
    <xf numFmtId="0" fontId="2414" fillId="0" borderId="1854" xfId="0" applyFont="1" applyBorder="1"/>
    <xf numFmtId="0" fontId="2415" fillId="0" borderId="1854" xfId="0" applyFont="1" applyBorder="1"/>
    <xf numFmtId="0" fontId="2416" fillId="0" borderId="1854" xfId="0" applyFont="1" applyBorder="1"/>
    <xf numFmtId="0" fontId="2417" fillId="0" borderId="1859" xfId="0" applyFont="1" applyBorder="1"/>
    <xf numFmtId="0" fontId="2446" fillId="0" borderId="1858" xfId="0" applyFont="1" applyBorder="1"/>
    <xf numFmtId="0" fontId="2447" fillId="0" borderId="1854" xfId="0" applyFont="1" applyBorder="1"/>
    <xf numFmtId="0" fontId="2448" fillId="0" borderId="1854" xfId="0" applyFont="1" applyBorder="1"/>
    <xf numFmtId="0" fontId="2449" fillId="0" borderId="1854" xfId="0" applyFont="1" applyBorder="1"/>
    <xf numFmtId="0" fontId="2450" fillId="0" borderId="1854" xfId="0" applyFont="1" applyBorder="1"/>
    <xf numFmtId="0" fontId="2451" fillId="0" borderId="1859" xfId="0" applyFont="1" applyBorder="1"/>
    <xf numFmtId="0" fontId="2480" fillId="0" borderId="1860" xfId="0" applyFont="1" applyBorder="1"/>
    <xf numFmtId="0" fontId="2481" fillId="0" borderId="1861" xfId="0" applyFont="1" applyBorder="1"/>
    <xf numFmtId="0" fontId="2482" fillId="0" borderId="1861" xfId="0" applyFont="1" applyBorder="1"/>
    <xf numFmtId="0" fontId="2483" fillId="0" borderId="1861" xfId="0" applyFont="1" applyBorder="1"/>
    <xf numFmtId="0" fontId="2484" fillId="0" borderId="1861" xfId="0" applyFont="1" applyBorder="1"/>
    <xf numFmtId="0" fontId="2485" fillId="0" borderId="1862" xfId="0" applyFont="1" applyBorder="1"/>
    <xf numFmtId="0" fontId="2384" fillId="0" borderId="1858" xfId="0" applyFont="1" applyBorder="1"/>
    <xf numFmtId="0" fontId="2385" fillId="0" borderId="1854" xfId="0" applyFont="1" applyBorder="1"/>
    <xf numFmtId="0" fontId="2386" fillId="0" borderId="1854" xfId="0" applyFont="1" applyBorder="1"/>
    <xf numFmtId="0" fontId="2387" fillId="0" borderId="1854" xfId="0" applyFont="1" applyBorder="1"/>
    <xf numFmtId="0" fontId="2388" fillId="0" borderId="1854" xfId="0" applyFont="1" applyBorder="1"/>
    <xf numFmtId="0" fontId="2389" fillId="0" borderId="1859" xfId="0" applyFont="1" applyBorder="1"/>
    <xf numFmtId="0" fontId="2418" fillId="0" borderId="1858" xfId="0" applyFont="1" applyBorder="1"/>
    <xf numFmtId="0" fontId="2419" fillId="0" borderId="1854" xfId="0" applyFont="1" applyBorder="1"/>
    <xf numFmtId="0" fontId="2420" fillId="0" borderId="1854" xfId="0" applyFont="1" applyBorder="1"/>
    <xf numFmtId="0" fontId="2421" fillId="0" borderId="1854" xfId="0" applyFont="1" applyBorder="1"/>
    <xf numFmtId="0" fontId="2422" fillId="0" borderId="1854" xfId="0" applyFont="1" applyBorder="1"/>
    <xf numFmtId="0" fontId="2423" fillId="0" borderId="1859" xfId="0" applyFont="1" applyBorder="1"/>
    <xf numFmtId="0" fontId="2452" fillId="0" borderId="1858" xfId="0" applyFont="1" applyBorder="1"/>
    <xf numFmtId="0" fontId="2453" fillId="0" borderId="1854" xfId="0" applyFont="1" applyBorder="1"/>
    <xf numFmtId="0" fontId="2454" fillId="0" borderId="1854" xfId="0" applyFont="1" applyBorder="1"/>
    <xf numFmtId="0" fontId="2455" fillId="0" borderId="1854" xfId="0" applyFont="1" applyBorder="1"/>
    <xf numFmtId="0" fontId="2456" fillId="0" borderId="1854" xfId="0" applyFont="1" applyBorder="1"/>
    <xf numFmtId="0" fontId="2457" fillId="0" borderId="1859" xfId="0" applyFont="1" applyBorder="1"/>
    <xf numFmtId="0" fontId="2486" fillId="0" borderId="1860" xfId="0" applyFont="1" applyBorder="1"/>
    <xf numFmtId="0" fontId="2487" fillId="0" borderId="1861" xfId="0" applyFont="1" applyBorder="1"/>
    <xf numFmtId="0" fontId="2488" fillId="0" borderId="1861" xfId="0" applyFont="1" applyBorder="1"/>
    <xf numFmtId="0" fontId="2489" fillId="0" borderId="1861" xfId="0" applyFont="1" applyBorder="1"/>
    <xf numFmtId="0" fontId="2490" fillId="0" borderId="1861" xfId="0" applyFont="1" applyBorder="1"/>
    <xf numFmtId="0" fontId="2491" fillId="0" borderId="1862" xfId="0" applyFont="1" applyBorder="1"/>
    <xf numFmtId="0" fontId="2390" fillId="0" borderId="1858" xfId="0" applyFont="1" applyBorder="1"/>
    <xf numFmtId="0" fontId="2391" fillId="0" borderId="1854" xfId="0" applyFont="1" applyBorder="1"/>
    <xf numFmtId="0" fontId="2392" fillId="0" borderId="1854" xfId="0" applyFont="1" applyBorder="1"/>
    <xf numFmtId="0" fontId="2393" fillId="0" borderId="1854" xfId="0" applyFont="1" applyBorder="1"/>
    <xf numFmtId="0" fontId="2394" fillId="0" borderId="1854" xfId="0" applyFont="1" applyBorder="1"/>
    <xf numFmtId="0" fontId="2395" fillId="0" borderId="1859" xfId="0" applyFont="1" applyBorder="1"/>
    <xf numFmtId="0" fontId="2424" fillId="0" borderId="1858" xfId="0" applyFont="1" applyBorder="1"/>
    <xf numFmtId="0" fontId="2425" fillId="0" borderId="1854" xfId="0" applyFont="1" applyBorder="1"/>
    <xf numFmtId="0" fontId="2426" fillId="0" borderId="1854" xfId="0" applyFont="1" applyBorder="1"/>
    <xf numFmtId="0" fontId="2427" fillId="0" borderId="1854" xfId="0" applyFont="1" applyBorder="1"/>
    <xf numFmtId="0" fontId="2428" fillId="0" borderId="1854" xfId="0" applyFont="1" applyBorder="1"/>
    <xf numFmtId="0" fontId="2429" fillId="0" borderId="1859" xfId="0" applyFont="1" applyBorder="1"/>
    <xf numFmtId="0" fontId="2458" fillId="0" borderId="1858" xfId="0" applyFont="1" applyBorder="1"/>
    <xf numFmtId="0" fontId="2459" fillId="0" borderId="1854" xfId="0" applyFont="1" applyBorder="1"/>
    <xf numFmtId="0" fontId="2460" fillId="0" borderId="1854" xfId="0" applyFont="1" applyBorder="1"/>
    <xf numFmtId="0" fontId="2461" fillId="0" borderId="1854" xfId="0" applyFont="1" applyBorder="1"/>
    <xf numFmtId="0" fontId="2462" fillId="0" borderId="1854" xfId="0" applyFont="1" applyBorder="1"/>
    <xf numFmtId="0" fontId="2463" fillId="0" borderId="1859" xfId="0" applyFont="1" applyBorder="1"/>
    <xf numFmtId="0" fontId="2492" fillId="0" borderId="1860" xfId="0" applyFont="1" applyBorder="1"/>
    <xf numFmtId="0" fontId="2493" fillId="0" borderId="1861" xfId="0" applyFont="1" applyBorder="1"/>
    <xf numFmtId="0" fontId="2494" fillId="0" borderId="1861" xfId="0" applyFont="1" applyBorder="1"/>
    <xf numFmtId="0" fontId="2495" fillId="0" borderId="1861" xfId="0" applyFont="1" applyBorder="1"/>
    <xf numFmtId="0" fontId="2496" fillId="0" borderId="1861" xfId="0" applyFont="1" applyBorder="1"/>
    <xf numFmtId="0" fontId="2497" fillId="0" borderId="1862" xfId="0" applyFont="1" applyBorder="1"/>
    <xf numFmtId="0" fontId="2254" fillId="0" borderId="1858" xfId="0" applyFont="1" applyBorder="1"/>
    <xf numFmtId="0" fontId="2255" fillId="0" borderId="1854" xfId="0" applyFont="1" applyBorder="1"/>
    <xf numFmtId="0" fontId="2256" fillId="0" borderId="1854" xfId="0" applyFont="1" applyBorder="1"/>
    <xf numFmtId="0" fontId="2257" fillId="0" borderId="1854" xfId="0" applyFont="1" applyBorder="1"/>
    <xf numFmtId="0" fontId="2258" fillId="0" borderId="1854" xfId="0" applyFont="1" applyBorder="1"/>
    <xf numFmtId="0" fontId="2259" fillId="0" borderId="1859" xfId="0" applyFont="1" applyBorder="1"/>
    <xf numFmtId="0" fontId="2288" fillId="0" borderId="1858" xfId="0" applyFont="1" applyBorder="1"/>
    <xf numFmtId="0" fontId="2289" fillId="0" borderId="1854" xfId="0" applyFont="1" applyBorder="1"/>
    <xf numFmtId="0" fontId="2290" fillId="0" borderId="1854" xfId="0" applyFont="1" applyBorder="1"/>
    <xf numFmtId="0" fontId="2291" fillId="0" borderId="1854" xfId="0" applyFont="1" applyBorder="1"/>
    <xf numFmtId="0" fontId="2292" fillId="0" borderId="1854" xfId="0" applyFont="1" applyBorder="1"/>
    <xf numFmtId="0" fontId="2293" fillId="0" borderId="1859" xfId="0" applyFont="1" applyBorder="1"/>
    <xf numFmtId="0" fontId="2322" fillId="0" borderId="1858" xfId="0" applyFont="1" applyBorder="1"/>
    <xf numFmtId="0" fontId="2323" fillId="0" borderId="1854" xfId="0" applyFont="1" applyBorder="1"/>
    <xf numFmtId="0" fontId="2324" fillId="0" borderId="1854" xfId="0" applyFont="1" applyBorder="1"/>
    <xf numFmtId="0" fontId="2325" fillId="0" borderId="1854" xfId="0" applyFont="1" applyBorder="1"/>
    <xf numFmtId="0" fontId="2326" fillId="0" borderId="1854" xfId="0" applyFont="1" applyBorder="1"/>
    <xf numFmtId="0" fontId="2327" fillId="0" borderId="1859" xfId="0" applyFont="1" applyBorder="1"/>
    <xf numFmtId="0" fontId="2356" fillId="0" borderId="1860" xfId="0" applyFont="1" applyBorder="1"/>
    <xf numFmtId="0" fontId="2357" fillId="0" borderId="1861" xfId="0" applyFont="1" applyBorder="1"/>
    <xf numFmtId="0" fontId="2358" fillId="0" borderId="1861" xfId="0" applyFont="1" applyBorder="1"/>
    <xf numFmtId="0" fontId="2359" fillId="0" borderId="1861" xfId="0" applyFont="1" applyBorder="1"/>
    <xf numFmtId="0" fontId="2360" fillId="0" borderId="1861" xfId="0" applyFont="1" applyBorder="1"/>
    <xf numFmtId="0" fontId="2361" fillId="0" borderId="1862" xfId="0" applyFont="1" applyBorder="1"/>
    <xf numFmtId="0" fontId="2118" fillId="0" borderId="1858" xfId="0" applyFont="1" applyBorder="1"/>
    <xf numFmtId="0" fontId="2119" fillId="0" borderId="1854" xfId="0" applyFont="1" applyBorder="1"/>
    <xf numFmtId="0" fontId="2120" fillId="0" borderId="1854" xfId="0" applyFont="1" applyBorder="1"/>
    <xf numFmtId="0" fontId="2121" fillId="0" borderId="1854" xfId="0" applyFont="1" applyBorder="1"/>
    <xf numFmtId="0" fontId="2122" fillId="0" borderId="1854" xfId="0" applyFont="1" applyBorder="1"/>
    <xf numFmtId="0" fontId="2123" fillId="0" borderId="1859" xfId="0" applyFont="1" applyBorder="1"/>
    <xf numFmtId="0" fontId="2152" fillId="0" borderId="1858" xfId="0" applyFont="1" applyBorder="1"/>
    <xf numFmtId="0" fontId="2153" fillId="0" borderId="1854" xfId="0" applyFont="1" applyBorder="1"/>
    <xf numFmtId="0" fontId="2154" fillId="0" borderId="1854" xfId="0" applyFont="1" applyBorder="1"/>
    <xf numFmtId="0" fontId="2155" fillId="0" borderId="1854" xfId="0" applyFont="1" applyBorder="1"/>
    <xf numFmtId="0" fontId="2156" fillId="0" borderId="1854" xfId="0" applyFont="1" applyBorder="1"/>
    <xf numFmtId="0" fontId="2157" fillId="0" borderId="1859" xfId="0" applyFont="1" applyBorder="1"/>
    <xf numFmtId="0" fontId="2186" fillId="0" borderId="1858" xfId="0" applyFont="1" applyBorder="1"/>
    <xf numFmtId="0" fontId="2187" fillId="0" borderId="1854" xfId="0" applyFont="1" applyBorder="1"/>
    <xf numFmtId="0" fontId="2188" fillId="0" borderId="1854" xfId="0" applyFont="1" applyBorder="1"/>
    <xf numFmtId="0" fontId="2189" fillId="0" borderId="1854" xfId="0" applyFont="1" applyBorder="1"/>
    <xf numFmtId="0" fontId="2190" fillId="0" borderId="1854" xfId="0" applyFont="1" applyBorder="1"/>
    <xf numFmtId="0" fontId="2191" fillId="0" borderId="1859" xfId="0" applyFont="1" applyBorder="1"/>
    <xf numFmtId="0" fontId="2220" fillId="0" borderId="1860" xfId="0" applyFont="1" applyBorder="1"/>
    <xf numFmtId="0" fontId="2221" fillId="0" borderId="1861" xfId="0" applyFont="1" applyBorder="1"/>
    <xf numFmtId="0" fontId="2222" fillId="0" borderId="1861" xfId="0" applyFont="1" applyBorder="1"/>
    <xf numFmtId="0" fontId="2223" fillId="0" borderId="1861" xfId="0" applyFont="1" applyBorder="1"/>
    <xf numFmtId="0" fontId="2224" fillId="0" borderId="1861" xfId="0" applyFont="1" applyBorder="1"/>
    <xf numFmtId="0" fontId="2225" fillId="0" borderId="1862" xfId="0" applyFont="1" applyBorder="1"/>
    <xf numFmtId="0" fontId="2535" fillId="608" borderId="1854" xfId="0" applyFont="1" applyFill="1" applyBorder="1" applyAlignment="1">
      <alignment wrapText="1"/>
    </xf>
    <xf numFmtId="0" fontId="2555" fillId="608" borderId="1854" xfId="0" applyFont="1" applyFill="1" applyBorder="1" applyAlignment="1">
      <alignment wrapText="1"/>
    </xf>
    <xf numFmtId="0" fontId="2575" fillId="608" borderId="1854" xfId="0" applyFont="1" applyFill="1" applyBorder="1" applyAlignment="1">
      <alignment wrapText="1"/>
    </xf>
    <xf numFmtId="0" fontId="2595" fillId="608" borderId="1854" xfId="0" applyFont="1" applyFill="1" applyBorder="1" applyAlignment="1">
      <alignment wrapText="1"/>
    </xf>
    <xf numFmtId="0" fontId="2536" fillId="608" borderId="1854" xfId="0" applyFont="1" applyFill="1" applyBorder="1" applyAlignment="1">
      <alignment wrapText="1"/>
    </xf>
    <xf numFmtId="0" fontId="2556" fillId="608" borderId="1854" xfId="0" applyFont="1" applyFill="1" applyBorder="1" applyAlignment="1">
      <alignment wrapText="1"/>
    </xf>
    <xf numFmtId="0" fontId="2576" fillId="608" borderId="1854" xfId="0" applyFont="1" applyFill="1" applyBorder="1" applyAlignment="1">
      <alignment wrapText="1"/>
    </xf>
    <xf numFmtId="0" fontId="2596" fillId="608" borderId="1854" xfId="0" applyFont="1" applyFill="1" applyBorder="1" applyAlignment="1">
      <alignment wrapText="1"/>
    </xf>
    <xf numFmtId="0" fontId="2537" fillId="608" borderId="1854" xfId="0" applyFont="1" applyFill="1" applyBorder="1" applyAlignment="1">
      <alignment wrapText="1"/>
    </xf>
    <xf numFmtId="0" fontId="2557" fillId="608" borderId="1854" xfId="0" applyFont="1" applyFill="1" applyBorder="1" applyAlignment="1">
      <alignment wrapText="1"/>
    </xf>
    <xf numFmtId="0" fontId="2577" fillId="608" borderId="1854" xfId="0" applyFont="1" applyFill="1" applyBorder="1" applyAlignment="1">
      <alignment wrapText="1"/>
    </xf>
    <xf numFmtId="0" fontId="2597" fillId="608" borderId="1854" xfId="0" applyFont="1" applyFill="1" applyBorder="1" applyAlignment="1">
      <alignment wrapText="1"/>
    </xf>
    <xf numFmtId="0" fontId="2531" fillId="609" borderId="1854" xfId="0" applyFont="1" applyFill="1" applyBorder="1" applyAlignment="1">
      <alignment wrapText="1"/>
    </xf>
    <xf numFmtId="0" fontId="2551" fillId="609" borderId="1854" xfId="0" applyFont="1" applyFill="1" applyBorder="1" applyAlignment="1">
      <alignment wrapText="1"/>
    </xf>
    <xf numFmtId="0" fontId="2571" fillId="609" borderId="1854" xfId="0" applyFont="1" applyFill="1" applyBorder="1" applyAlignment="1">
      <alignment wrapText="1"/>
    </xf>
    <xf numFmtId="0" fontId="2591" fillId="609" borderId="1854" xfId="0" applyFont="1" applyFill="1" applyBorder="1" applyAlignment="1">
      <alignment wrapText="1"/>
    </xf>
    <xf numFmtId="0" fontId="2532" fillId="609" borderId="1854" xfId="0" applyFont="1" applyFill="1" applyBorder="1" applyAlignment="1">
      <alignment wrapText="1"/>
    </xf>
    <xf numFmtId="0" fontId="2552" fillId="609" borderId="1854" xfId="0" applyFont="1" applyFill="1" applyBorder="1" applyAlignment="1">
      <alignment wrapText="1"/>
    </xf>
    <xf numFmtId="0" fontId="2572" fillId="609" borderId="1854" xfId="0" applyFont="1" applyFill="1" applyBorder="1" applyAlignment="1">
      <alignment wrapText="1"/>
    </xf>
    <xf numFmtId="0" fontId="2592" fillId="609" borderId="1854" xfId="0" applyFont="1" applyFill="1" applyBorder="1" applyAlignment="1">
      <alignment wrapText="1"/>
    </xf>
    <xf numFmtId="0" fontId="2533" fillId="609" borderId="1854" xfId="0" applyFont="1" applyFill="1" applyBorder="1" applyAlignment="1">
      <alignment wrapText="1"/>
    </xf>
    <xf numFmtId="0" fontId="2553" fillId="609" borderId="1854" xfId="0" applyFont="1" applyFill="1" applyBorder="1" applyAlignment="1">
      <alignment wrapText="1"/>
    </xf>
    <xf numFmtId="0" fontId="2573" fillId="609" borderId="1854" xfId="0" applyFont="1" applyFill="1" applyBorder="1" applyAlignment="1">
      <alignment wrapText="1"/>
    </xf>
    <xf numFmtId="0" fontId="2593" fillId="609" borderId="1854" xfId="0" applyFont="1" applyFill="1" applyBorder="1" applyAlignment="1">
      <alignment wrapText="1"/>
    </xf>
    <xf numFmtId="0" fontId="2527" fillId="610" borderId="1854" xfId="0" applyFont="1" applyFill="1" applyBorder="1" applyAlignment="1">
      <alignment wrapText="1"/>
    </xf>
    <xf numFmtId="0" fontId="2547" fillId="610" borderId="1854" xfId="0" applyFont="1" applyFill="1" applyBorder="1" applyAlignment="1">
      <alignment wrapText="1"/>
    </xf>
    <xf numFmtId="0" fontId="2567" fillId="610" borderId="1854" xfId="0" applyFont="1" applyFill="1" applyBorder="1" applyAlignment="1">
      <alignment wrapText="1"/>
    </xf>
    <xf numFmtId="0" fontId="2587" fillId="610" borderId="1854" xfId="0" applyFont="1" applyFill="1" applyBorder="1" applyAlignment="1">
      <alignment wrapText="1"/>
    </xf>
    <xf numFmtId="0" fontId="2528" fillId="610" borderId="1854" xfId="0" applyFont="1" applyFill="1" applyBorder="1" applyAlignment="1">
      <alignment wrapText="1"/>
    </xf>
    <xf numFmtId="0" fontId="2548" fillId="610" borderId="1854" xfId="0" applyFont="1" applyFill="1" applyBorder="1" applyAlignment="1">
      <alignment wrapText="1"/>
    </xf>
    <xf numFmtId="0" fontId="2568" fillId="610" borderId="1854" xfId="0" applyFont="1" applyFill="1" applyBorder="1" applyAlignment="1">
      <alignment wrapText="1"/>
    </xf>
    <xf numFmtId="0" fontId="2588" fillId="610" borderId="1854" xfId="0" applyFont="1" applyFill="1" applyBorder="1" applyAlignment="1">
      <alignment wrapText="1"/>
    </xf>
    <xf numFmtId="0" fontId="2529" fillId="610" borderId="1854" xfId="0" applyFont="1" applyFill="1" applyBorder="1" applyAlignment="1">
      <alignment wrapText="1"/>
    </xf>
    <xf numFmtId="0" fontId="2549" fillId="610" borderId="1854" xfId="0" applyFont="1" applyFill="1" applyBorder="1" applyAlignment="1">
      <alignment wrapText="1"/>
    </xf>
    <xf numFmtId="0" fontId="2569" fillId="610" borderId="1854" xfId="0" applyFont="1" applyFill="1" applyBorder="1" applyAlignment="1">
      <alignment wrapText="1"/>
    </xf>
    <xf numFmtId="0" fontId="2589" fillId="610" borderId="1854" xfId="0" applyFont="1" applyFill="1" applyBorder="1" applyAlignment="1">
      <alignment wrapText="1"/>
    </xf>
    <xf numFmtId="0" fontId="2523" fillId="607" borderId="1854" xfId="0" applyFont="1" applyFill="1" applyBorder="1" applyAlignment="1">
      <alignment wrapText="1"/>
    </xf>
    <xf numFmtId="0" fontId="2543" fillId="607" borderId="1854" xfId="0" applyFont="1" applyFill="1" applyBorder="1" applyAlignment="1">
      <alignment wrapText="1"/>
    </xf>
    <xf numFmtId="0" fontId="2563" fillId="607" borderId="1854" xfId="0" applyFont="1" applyFill="1" applyBorder="1" applyAlignment="1">
      <alignment wrapText="1"/>
    </xf>
    <xf numFmtId="0" fontId="2583" fillId="607" borderId="1854" xfId="0" applyFont="1" applyFill="1" applyBorder="1" applyAlignment="1">
      <alignment wrapText="1"/>
    </xf>
    <xf numFmtId="0" fontId="2524" fillId="607" borderId="1854" xfId="0" applyFont="1" applyFill="1" applyBorder="1" applyAlignment="1">
      <alignment wrapText="1"/>
    </xf>
    <xf numFmtId="0" fontId="2544" fillId="607" borderId="1854" xfId="0" applyFont="1" applyFill="1" applyBorder="1" applyAlignment="1">
      <alignment wrapText="1"/>
    </xf>
    <xf numFmtId="0" fontId="2564" fillId="607" borderId="1854" xfId="0" applyFont="1" applyFill="1" applyBorder="1" applyAlignment="1">
      <alignment wrapText="1"/>
    </xf>
    <xf numFmtId="0" fontId="2584" fillId="607" borderId="1854" xfId="0" applyFont="1" applyFill="1" applyBorder="1" applyAlignment="1">
      <alignment wrapText="1"/>
    </xf>
    <xf numFmtId="0" fontId="2525" fillId="607" borderId="1854" xfId="0" applyFont="1" applyFill="1" applyBorder="1" applyAlignment="1">
      <alignment wrapText="1"/>
    </xf>
    <xf numFmtId="0" fontId="2545" fillId="607" borderId="1854" xfId="0" applyFont="1" applyFill="1" applyBorder="1" applyAlignment="1">
      <alignment wrapText="1"/>
    </xf>
    <xf numFmtId="0" fontId="2565" fillId="607" borderId="1854" xfId="0" applyFont="1" applyFill="1" applyBorder="1" applyAlignment="1">
      <alignment wrapText="1"/>
    </xf>
    <xf numFmtId="0" fontId="2585" fillId="607" borderId="1854" xfId="0" applyFont="1" applyFill="1" applyBorder="1" applyAlignment="1">
      <alignment wrapText="1"/>
    </xf>
    <xf numFmtId="0" fontId="2519" fillId="602" borderId="1854" xfId="0" applyFont="1" applyFill="1" applyBorder="1" applyAlignment="1">
      <alignment wrapText="1"/>
    </xf>
    <xf numFmtId="0" fontId="2539" fillId="602" borderId="1854" xfId="0" applyFont="1" applyFill="1" applyBorder="1" applyAlignment="1">
      <alignment wrapText="1"/>
    </xf>
    <xf numFmtId="0" fontId="2559" fillId="602" borderId="1854" xfId="0" applyFont="1" applyFill="1" applyBorder="1" applyAlignment="1">
      <alignment wrapText="1"/>
    </xf>
    <xf numFmtId="0" fontId="2579" fillId="602" borderId="1854" xfId="0" applyFont="1" applyFill="1" applyBorder="1" applyAlignment="1">
      <alignment wrapText="1"/>
    </xf>
    <xf numFmtId="0" fontId="2520" fillId="602" borderId="1854" xfId="0" applyFont="1" applyFill="1" applyBorder="1" applyAlignment="1">
      <alignment wrapText="1"/>
    </xf>
    <xf numFmtId="0" fontId="2540" fillId="602" borderId="1854" xfId="0" applyFont="1" applyFill="1" applyBorder="1" applyAlignment="1">
      <alignment wrapText="1"/>
    </xf>
    <xf numFmtId="0" fontId="2560" fillId="602" borderId="1854" xfId="0" applyFont="1" applyFill="1" applyBorder="1" applyAlignment="1">
      <alignment wrapText="1"/>
    </xf>
    <xf numFmtId="0" fontId="2580" fillId="602" borderId="1854" xfId="0" applyFont="1" applyFill="1" applyBorder="1" applyAlignment="1">
      <alignment wrapText="1"/>
    </xf>
    <xf numFmtId="0" fontId="2521" fillId="602" borderId="1854" xfId="0" applyFont="1" applyFill="1" applyBorder="1" applyAlignment="1">
      <alignment wrapText="1"/>
    </xf>
    <xf numFmtId="0" fontId="2541" fillId="602" borderId="1854" xfId="0" applyFont="1" applyFill="1" applyBorder="1" applyAlignment="1">
      <alignment wrapText="1"/>
    </xf>
    <xf numFmtId="0" fontId="2561" fillId="602" borderId="1854" xfId="0" applyFont="1" applyFill="1" applyBorder="1" applyAlignment="1">
      <alignment wrapText="1"/>
    </xf>
    <xf numFmtId="0" fontId="2581" fillId="602" borderId="1854" xfId="0" applyFont="1" applyFill="1" applyBorder="1" applyAlignment="1">
      <alignment wrapText="1"/>
    </xf>
    <xf numFmtId="0" fontId="3016" fillId="611" borderId="1854" xfId="0" applyNumberFormat="1" applyFont="1" applyFill="1" applyBorder="1" applyAlignment="1" applyProtection="1">
      <alignment horizontal="center" vertical="center"/>
    </xf>
    <xf numFmtId="0" fontId="9" fillId="0" borderId="1720" xfId="1" applyFont="1" applyBorder="1"/>
    <xf numFmtId="1" fontId="3000" fillId="0" borderId="1838" xfId="0" applyNumberFormat="1" applyFont="1" applyFill="1" applyBorder="1" applyAlignment="1" applyProtection="1"/>
    <xf numFmtId="1" fontId="10" fillId="0" borderId="1782" xfId="1" applyNumberFormat="1" applyBorder="1"/>
    <xf numFmtId="1" fontId="10" fillId="0" borderId="1782" xfId="1" applyNumberFormat="1" applyFont="1" applyBorder="1"/>
    <xf numFmtId="0" fontId="12" fillId="323" borderId="1720" xfId="3" applyFont="1" applyFill="1" applyBorder="1"/>
    <xf numFmtId="0" fontId="12" fillId="0" borderId="1720" xfId="3"/>
    <xf numFmtId="0" fontId="8" fillId="0" borderId="1720" xfId="4"/>
    <xf numFmtId="0" fontId="2925" fillId="0" borderId="1720" xfId="4" applyFont="1"/>
    <xf numFmtId="0" fontId="8" fillId="0" borderId="1720" xfId="4" applyBorder="1" applyAlignment="1">
      <alignment wrapText="1"/>
    </xf>
    <xf numFmtId="0" fontId="8" fillId="0" borderId="1720" xfId="4" applyBorder="1"/>
    <xf numFmtId="0" fontId="3032" fillId="0" borderId="1720" xfId="4" applyFont="1" applyAlignment="1"/>
    <xf numFmtId="0" fontId="3031" fillId="627" borderId="1854" xfId="4" applyFont="1" applyFill="1" applyBorder="1" applyAlignment="1">
      <alignment horizontal="center" vertical="top" wrapText="1"/>
    </xf>
    <xf numFmtId="0" fontId="2984" fillId="627" borderId="1883" xfId="4" applyFont="1" applyFill="1" applyBorder="1" applyAlignment="1">
      <alignment horizontal="center" vertical="top" wrapText="1"/>
    </xf>
    <xf numFmtId="0" fontId="2942" fillId="627" borderId="1883" xfId="4" applyFont="1" applyFill="1" applyBorder="1" applyAlignment="1">
      <alignment horizontal="center" vertical="top" wrapText="1"/>
    </xf>
    <xf numFmtId="0" fontId="2924" fillId="627" borderId="1883" xfId="4" applyFont="1" applyFill="1" applyBorder="1" applyAlignment="1">
      <alignment horizontal="center" vertical="top" wrapText="1"/>
    </xf>
    <xf numFmtId="0" fontId="3031" fillId="627" borderId="1883" xfId="4" applyFont="1" applyFill="1" applyBorder="1" applyAlignment="1">
      <alignment horizontal="center" vertical="top" wrapText="1"/>
    </xf>
    <xf numFmtId="0" fontId="8" fillId="627" borderId="1884" xfId="4" applyFont="1" applyFill="1" applyBorder="1" applyAlignment="1">
      <alignment horizontal="center" vertical="top"/>
    </xf>
    <xf numFmtId="0" fontId="2924" fillId="627" borderId="1885" xfId="4" applyFont="1" applyFill="1" applyBorder="1" applyAlignment="1">
      <alignment horizontal="center" vertical="top" wrapText="1"/>
    </xf>
    <xf numFmtId="0" fontId="8" fillId="627" borderId="1884" xfId="4" applyFill="1" applyBorder="1" applyAlignment="1">
      <alignment horizontal="center" vertical="top"/>
    </xf>
    <xf numFmtId="0" fontId="2924" fillId="627" borderId="1886" xfId="4" applyFont="1" applyFill="1" applyBorder="1" applyAlignment="1">
      <alignment horizontal="center" vertical="top" wrapText="1"/>
    </xf>
    <xf numFmtId="0" fontId="3034" fillId="628" borderId="1726" xfId="4" applyFont="1" applyFill="1" applyBorder="1" applyAlignment="1">
      <alignment horizontal="center" vertical="center" wrapText="1"/>
    </xf>
    <xf numFmtId="0" fontId="3031" fillId="0" borderId="1883" xfId="4" applyFont="1" applyBorder="1" applyAlignment="1">
      <alignment horizontal="center" vertical="center" textRotation="90" wrapText="1"/>
    </xf>
    <xf numFmtId="0" fontId="2924" fillId="0" borderId="1883" xfId="4" applyFont="1" applyBorder="1" applyAlignment="1">
      <alignment horizontal="center" vertical="center" textRotation="90" wrapText="1"/>
    </xf>
    <xf numFmtId="0" fontId="3035" fillId="0" borderId="1883" xfId="4" applyFont="1" applyBorder="1" applyAlignment="1">
      <alignment horizontal="center" vertical="center" textRotation="90" wrapText="1"/>
    </xf>
    <xf numFmtId="0" fontId="3036" fillId="0" borderId="1883" xfId="4" applyFont="1" applyBorder="1" applyAlignment="1">
      <alignment horizontal="center" vertical="center" textRotation="90" wrapText="1"/>
    </xf>
    <xf numFmtId="0" fontId="2923" fillId="0" borderId="1720" xfId="4" applyFont="1" applyAlignment="1">
      <alignment horizontal="center" vertical="top"/>
    </xf>
    <xf numFmtId="0" fontId="2930" fillId="0" borderId="1882" xfId="4" applyFont="1" applyBorder="1" applyAlignment="1">
      <alignment horizontal="center" vertical="center" wrapText="1"/>
    </xf>
    <xf numFmtId="0" fontId="8" fillId="0" borderId="1732" xfId="4" applyBorder="1"/>
    <xf numFmtId="0" fontId="8" fillId="0" borderId="1890" xfId="4" applyBorder="1"/>
    <xf numFmtId="0" fontId="8" fillId="0" borderId="1720" xfId="4" applyFont="1" applyBorder="1" applyAlignment="1">
      <alignment horizontal="center" vertical="center" textRotation="90" wrapText="1"/>
    </xf>
    <xf numFmtId="0" fontId="2984" fillId="0" borderId="1854" xfId="4" applyFont="1" applyFill="1" applyBorder="1" applyAlignment="1">
      <alignment horizontal="center" vertical="center" wrapText="1"/>
    </xf>
    <xf numFmtId="0" fontId="2984" fillId="0" borderId="1724" xfId="4" applyFont="1" applyFill="1" applyBorder="1" applyAlignment="1">
      <alignment horizontal="center" vertical="center" wrapText="1"/>
    </xf>
    <xf numFmtId="0" fontId="8" fillId="0" borderId="1892" xfId="4" applyBorder="1"/>
    <xf numFmtId="0" fontId="2984" fillId="0" borderId="1733" xfId="4" applyFont="1" applyFill="1" applyBorder="1" applyAlignment="1">
      <alignment horizontal="center" vertical="center" wrapText="1"/>
    </xf>
    <xf numFmtId="0" fontId="8" fillId="0" borderId="1895" xfId="4" applyBorder="1"/>
    <xf numFmtId="0" fontId="8" fillId="0" borderId="1720" xfId="4" applyFill="1"/>
    <xf numFmtId="0" fontId="2984" fillId="0" borderId="1896" xfId="4" applyFont="1" applyFill="1" applyBorder="1" applyAlignment="1">
      <alignment horizontal="center" vertical="center" wrapText="1"/>
    </xf>
    <xf numFmtId="0" fontId="2984" fillId="0" borderId="1897" xfId="4" applyFont="1" applyFill="1" applyBorder="1" applyAlignment="1">
      <alignment horizontal="center" vertical="center" wrapText="1"/>
    </xf>
    <xf numFmtId="0" fontId="3037" fillId="0" borderId="1720" xfId="4" applyFont="1"/>
    <xf numFmtId="0" fontId="8" fillId="0" borderId="1720" xfId="4" applyBorder="1" applyAlignment="1">
      <alignment horizontal="center" wrapText="1"/>
    </xf>
    <xf numFmtId="0" fontId="3031" fillId="0" borderId="1720" xfId="4" applyFont="1" applyFill="1" applyBorder="1" applyAlignment="1">
      <alignment horizontal="center" vertical="center" wrapText="1"/>
    </xf>
    <xf numFmtId="0" fontId="8" fillId="0" borderId="1720" xfId="4" applyAlignment="1">
      <alignment wrapText="1"/>
    </xf>
    <xf numFmtId="0" fontId="3031" fillId="628" borderId="1854" xfId="4" applyFont="1" applyFill="1" applyBorder="1" applyAlignment="1">
      <alignment horizontal="center" vertical="center" wrapText="1"/>
    </xf>
    <xf numFmtId="0" fontId="2923" fillId="636" borderId="1720" xfId="4" applyFont="1" applyFill="1" applyBorder="1" applyAlignment="1">
      <alignment horizontal="center" vertical="center" wrapText="1"/>
    </xf>
    <xf numFmtId="0" fontId="8" fillId="0" borderId="1720" xfId="4" applyFont="1" applyFill="1" applyBorder="1" applyAlignment="1">
      <alignment horizontal="center" vertical="center"/>
    </xf>
    <xf numFmtId="0" fontId="8" fillId="0" borderId="1720" xfId="4" applyBorder="1" applyAlignment="1">
      <alignment horizontal="center" vertical="center" wrapText="1"/>
    </xf>
    <xf numFmtId="0" fontId="3032" fillId="0" borderId="1720" xfId="4" applyFont="1" applyAlignment="1">
      <alignment horizontal="left"/>
    </xf>
    <xf numFmtId="0" fontId="8" fillId="0" borderId="1720" xfId="4" applyAlignment="1"/>
    <xf numFmtId="0" fontId="2935" fillId="0" borderId="1720" xfId="4" applyFont="1" applyFill="1" applyBorder="1" applyAlignment="1">
      <alignment vertical="center"/>
    </xf>
    <xf numFmtId="0" fontId="8" fillId="0" borderId="1898" xfId="4" applyFont="1" applyFill="1" applyBorder="1" applyAlignment="1">
      <alignment horizontal="center"/>
    </xf>
    <xf numFmtId="0" fontId="8" fillId="0" borderId="1720" xfId="4" applyFill="1" applyAlignment="1"/>
    <xf numFmtId="0" fontId="2923" fillId="0" borderId="1720" xfId="4" applyFont="1" applyBorder="1" applyAlignment="1">
      <alignment horizontal="center" vertical="top"/>
    </xf>
    <xf numFmtId="0" fontId="3031" fillId="627" borderId="1884" xfId="4" applyFont="1" applyFill="1" applyBorder="1" applyAlignment="1">
      <alignment horizontal="center" vertical="top" wrapText="1"/>
    </xf>
    <xf numFmtId="0" fontId="2984" fillId="627" borderId="1886" xfId="4" applyFont="1" applyFill="1" applyBorder="1" applyAlignment="1">
      <alignment horizontal="center" vertical="top" wrapText="1"/>
    </xf>
    <xf numFmtId="0" fontId="2942" fillId="627" borderId="1899" xfId="4" applyFont="1" applyFill="1" applyBorder="1" applyAlignment="1">
      <alignment horizontal="center" vertical="top" wrapText="1"/>
    </xf>
    <xf numFmtId="0" fontId="3031" fillId="628" borderId="1885" xfId="4" applyFont="1" applyFill="1" applyBorder="1" applyAlignment="1">
      <alignment horizontal="center" vertical="center" wrapText="1"/>
    </xf>
    <xf numFmtId="0" fontId="8" fillId="0" borderId="1883" xfId="4" applyBorder="1" applyAlignment="1">
      <alignment horizontal="center" vertical="center" textRotation="90"/>
    </xf>
    <xf numFmtId="0" fontId="3031" fillId="0" borderId="1731" xfId="4" applyFont="1" applyFill="1" applyBorder="1" applyAlignment="1">
      <alignment horizontal="center" vertical="center" wrapText="1"/>
    </xf>
    <xf numFmtId="0" fontId="3031" fillId="0" borderId="1891" xfId="4" applyFont="1" applyBorder="1" applyAlignment="1">
      <alignment horizontal="center" vertical="center" textRotation="90" wrapText="1"/>
    </xf>
    <xf numFmtId="0" fontId="8" fillId="0" borderId="1891" xfId="4" applyBorder="1" applyAlignment="1">
      <alignment horizontal="center" vertical="center" textRotation="90"/>
    </xf>
    <xf numFmtId="0" fontId="2924" fillId="0" borderId="1891" xfId="4" applyFont="1" applyBorder="1" applyAlignment="1">
      <alignment horizontal="center" vertical="center" textRotation="90" wrapText="1"/>
    </xf>
    <xf numFmtId="0" fontId="3035" fillId="0" borderId="1891" xfId="4" applyFont="1" applyBorder="1" applyAlignment="1">
      <alignment horizontal="center" vertical="center" textRotation="90" wrapText="1"/>
    </xf>
    <xf numFmtId="0" fontId="3036" fillId="0" borderId="1891" xfId="4" applyFont="1" applyBorder="1" applyAlignment="1">
      <alignment horizontal="center" vertical="center" textRotation="90" wrapText="1"/>
    </xf>
    <xf numFmtId="0" fontId="2923" fillId="0" borderId="1854" xfId="4" applyFont="1" applyBorder="1" applyAlignment="1">
      <alignment horizontal="center" vertical="top"/>
    </xf>
    <xf numFmtId="0" fontId="8" fillId="0" borderId="1854" xfId="4" applyBorder="1" applyAlignment="1">
      <alignment wrapText="1"/>
    </xf>
    <xf numFmtId="0" fontId="2942" fillId="627" borderId="1886" xfId="4" applyFont="1" applyFill="1" applyBorder="1" applyAlignment="1">
      <alignment horizontal="center" vertical="top" wrapText="1"/>
    </xf>
    <xf numFmtId="0" fontId="3031" fillId="628" borderId="1733" xfId="4" applyFont="1" applyFill="1" applyBorder="1" applyAlignment="1">
      <alignment horizontal="center" vertical="center" wrapText="1"/>
    </xf>
    <xf numFmtId="0" fontId="8" fillId="0" borderId="1883" xfId="4" applyBorder="1" applyAlignment="1">
      <alignment vertical="center" textRotation="90"/>
    </xf>
    <xf numFmtId="0" fontId="3031" fillId="0" borderId="1733" xfId="4" applyFont="1" applyFill="1" applyBorder="1" applyAlignment="1">
      <alignment horizontal="center" vertical="center" wrapText="1"/>
    </xf>
    <xf numFmtId="0" fontId="8" fillId="0" borderId="1891" xfId="4" applyBorder="1" applyAlignment="1">
      <alignment vertical="center" textRotation="90"/>
    </xf>
    <xf numFmtId="0" fontId="2923" fillId="0" borderId="1720" xfId="4" applyFont="1" applyFill="1" applyBorder="1" applyAlignment="1">
      <alignment horizontal="center" vertical="center" wrapText="1"/>
    </xf>
    <xf numFmtId="0" fontId="8" fillId="0" borderId="1720" xfId="4" applyFont="1" applyFill="1" applyBorder="1" applyAlignment="1">
      <alignment vertical="center"/>
    </xf>
    <xf numFmtId="0" fontId="8" fillId="0" borderId="1720" xfId="4" applyBorder="1" applyAlignment="1">
      <alignment vertical="center" wrapText="1"/>
    </xf>
    <xf numFmtId="0" fontId="3032" fillId="0" borderId="1720" xfId="4" applyFont="1"/>
    <xf numFmtId="0" fontId="3033" fillId="0" borderId="1720" xfId="4" applyFont="1"/>
    <xf numFmtId="0" fontId="3038" fillId="0" borderId="1720" xfId="4" applyFont="1"/>
    <xf numFmtId="0" fontId="3039" fillId="0" borderId="1720" xfId="4" applyFont="1"/>
    <xf numFmtId="0" fontId="3040" fillId="0" borderId="1720" xfId="4" applyFont="1"/>
    <xf numFmtId="0" fontId="3041" fillId="0" borderId="1720" xfId="4" applyFont="1"/>
    <xf numFmtId="0" fontId="8" fillId="0" borderId="1720" xfId="4" applyFont="1"/>
    <xf numFmtId="0" fontId="3033" fillId="0" borderId="1720" xfId="4" applyFont="1" applyBorder="1" applyAlignment="1">
      <alignment vertical="center"/>
    </xf>
    <xf numFmtId="0" fontId="3031" fillId="627" borderId="1900" xfId="4" applyFont="1" applyFill="1" applyBorder="1" applyAlignment="1">
      <alignment horizontal="center" vertical="center" wrapText="1"/>
    </xf>
    <xf numFmtId="0" fontId="2924" fillId="627" borderId="1883" xfId="4" applyFont="1" applyFill="1" applyBorder="1" applyAlignment="1">
      <alignment horizontal="center" vertical="center" wrapText="1"/>
    </xf>
    <xf numFmtId="0" fontId="8" fillId="627" borderId="1883" xfId="4" applyFill="1" applyBorder="1" applyAlignment="1">
      <alignment horizontal="center" vertical="center" wrapText="1"/>
    </xf>
    <xf numFmtId="0" fontId="8" fillId="627" borderId="1883" xfId="4" applyFont="1" applyFill="1" applyBorder="1" applyAlignment="1">
      <alignment horizontal="center" vertical="center" wrapText="1"/>
    </xf>
    <xf numFmtId="0" fontId="8" fillId="627" borderId="1901" xfId="4" applyFill="1" applyBorder="1" applyAlignment="1">
      <alignment horizontal="center" vertical="center" wrapText="1"/>
    </xf>
    <xf numFmtId="0" fontId="8" fillId="0" borderId="1720" xfId="4" applyAlignment="1">
      <alignment horizontal="center"/>
    </xf>
    <xf numFmtId="0" fontId="3031" fillId="628" borderId="1728" xfId="4" applyFont="1" applyFill="1" applyBorder="1" applyAlignment="1">
      <alignment horizontal="center" vertical="center" wrapText="1"/>
    </xf>
    <xf numFmtId="0" fontId="8" fillId="0" borderId="1882" xfId="4" applyFont="1" applyBorder="1" applyAlignment="1">
      <alignment horizontal="center" vertical="center" textRotation="90" wrapText="1"/>
    </xf>
    <xf numFmtId="0" fontId="8" fillId="0" borderId="1891" xfId="4" applyFont="1" applyBorder="1" applyAlignment="1">
      <alignment horizontal="center" vertical="center" textRotation="90" wrapText="1"/>
    </xf>
    <xf numFmtId="0" fontId="3031" fillId="628" borderId="1898" xfId="4" applyFont="1" applyFill="1" applyBorder="1" applyAlignment="1">
      <alignment horizontal="center" vertical="center" wrapText="1"/>
    </xf>
    <xf numFmtId="0" fontId="3031" fillId="0" borderId="1899" xfId="4" applyFont="1" applyBorder="1" applyAlignment="1">
      <alignment horizontal="center" vertical="center" textRotation="90" wrapText="1"/>
    </xf>
    <xf numFmtId="0" fontId="2924" fillId="0" borderId="1899" xfId="4" applyFont="1" applyBorder="1" applyAlignment="1">
      <alignment horizontal="center" vertical="center" textRotation="90" wrapText="1"/>
    </xf>
    <xf numFmtId="0" fontId="3035" fillId="0" borderId="1899" xfId="4" applyFont="1" applyBorder="1" applyAlignment="1">
      <alignment horizontal="center" vertical="center" textRotation="90" wrapText="1"/>
    </xf>
    <xf numFmtId="0" fontId="3036" fillId="0" borderId="1899" xfId="4" applyFont="1" applyBorder="1" applyAlignment="1">
      <alignment horizontal="center" vertical="center" textRotation="90" wrapText="1"/>
    </xf>
    <xf numFmtId="0" fontId="8" fillId="0" borderId="1854" xfId="4" applyBorder="1"/>
    <xf numFmtId="0" fontId="3031" fillId="628" borderId="1725" xfId="4" applyFont="1" applyFill="1" applyBorder="1" applyAlignment="1">
      <alignment horizontal="center" vertical="center" wrapText="1"/>
    </xf>
    <xf numFmtId="0" fontId="3031" fillId="628" borderId="1724" xfId="4" applyFont="1" applyFill="1" applyBorder="1" applyAlignment="1">
      <alignment horizontal="center" vertical="center" wrapText="1"/>
    </xf>
    <xf numFmtId="0" fontId="8" fillId="0" borderId="1720" xfId="4" applyAlignment="1">
      <alignment vertical="center"/>
    </xf>
    <xf numFmtId="0" fontId="12" fillId="323" borderId="1720" xfId="3" applyFont="1" applyFill="1" applyBorder="1"/>
    <xf numFmtId="0" fontId="2925" fillId="0" borderId="1720" xfId="5" applyFont="1"/>
    <xf numFmtId="0" fontId="7" fillId="0" borderId="1720" xfId="5"/>
    <xf numFmtId="0" fontId="3032" fillId="0" borderId="1720" xfId="5" applyFont="1" applyAlignment="1"/>
    <xf numFmtId="0" fontId="2927" fillId="0" borderId="1720" xfId="5" applyFont="1"/>
    <xf numFmtId="0" fontId="7" fillId="637" borderId="1720" xfId="5" applyFill="1"/>
    <xf numFmtId="0" fontId="7" fillId="638" borderId="1720" xfId="5" applyFill="1"/>
    <xf numFmtId="0" fontId="7" fillId="639" borderId="1720" xfId="5" applyFill="1"/>
    <xf numFmtId="0" fontId="7" fillId="640" borderId="1720" xfId="5" applyFill="1"/>
    <xf numFmtId="0" fontId="2923" fillId="0" borderId="1720" xfId="5" applyFont="1" applyBorder="1" applyAlignment="1">
      <alignment horizontal="center" vertical="top"/>
    </xf>
    <xf numFmtId="0" fontId="7" fillId="0" borderId="1720" xfId="5" applyBorder="1" applyAlignment="1">
      <alignment wrapText="1"/>
    </xf>
    <xf numFmtId="0" fontId="3031" fillId="627" borderId="1854" xfId="5" applyFont="1" applyFill="1" applyBorder="1" applyAlignment="1">
      <alignment horizontal="center" vertical="top" wrapText="1"/>
    </xf>
    <xf numFmtId="0" fontId="3043" fillId="627" borderId="1854" xfId="5" applyFont="1" applyFill="1" applyBorder="1" applyAlignment="1">
      <alignment horizontal="center" vertical="top" wrapText="1"/>
    </xf>
    <xf numFmtId="0" fontId="7" fillId="627" borderId="1854" xfId="5" applyFill="1" applyBorder="1" applyAlignment="1">
      <alignment horizontal="center" vertical="top" wrapText="1"/>
    </xf>
    <xf numFmtId="0" fontId="3043" fillId="627" borderId="1854" xfId="5" applyFont="1" applyFill="1" applyBorder="1" applyAlignment="1">
      <alignment horizontal="center"/>
    </xf>
    <xf numFmtId="0" fontId="3044" fillId="627" borderId="1854" xfId="5" applyFont="1" applyFill="1" applyBorder="1" applyAlignment="1">
      <alignment vertical="top"/>
    </xf>
    <xf numFmtId="0" fontId="3043" fillId="627" borderId="1884" xfId="5" applyFont="1" applyFill="1" applyBorder="1" applyAlignment="1">
      <alignment horizontal="center" vertical="top" wrapText="1"/>
    </xf>
    <xf numFmtId="0" fontId="3043" fillId="627" borderId="1902" xfId="5" applyFont="1" applyFill="1" applyBorder="1" applyAlignment="1">
      <alignment horizontal="center" vertical="top" wrapText="1"/>
    </xf>
    <xf numFmtId="0" fontId="3031" fillId="628" borderId="1726" xfId="5" applyFont="1" applyFill="1" applyBorder="1" applyAlignment="1">
      <alignment horizontal="center" vertical="center" wrapText="1"/>
    </xf>
    <xf numFmtId="0" fontId="7" fillId="0" borderId="1882" xfId="5" applyFont="1" applyBorder="1" applyAlignment="1">
      <alignment horizontal="center" vertical="center" textRotation="90" wrapText="1"/>
    </xf>
    <xf numFmtId="0" fontId="7" fillId="0" borderId="1854" xfId="5" applyFont="1" applyFill="1" applyBorder="1" applyAlignment="1">
      <alignment horizontal="center" vertical="center" textRotation="90" wrapText="1"/>
    </xf>
    <xf numFmtId="0" fontId="2930" fillId="0" borderId="1882" xfId="5" applyFont="1" applyBorder="1" applyAlignment="1">
      <alignment horizontal="center" vertical="center" wrapText="1"/>
    </xf>
    <xf numFmtId="0" fontId="3031" fillId="0" borderId="1733" xfId="5" applyFont="1" applyFill="1" applyBorder="1" applyAlignment="1">
      <alignment horizontal="center" vertical="center" wrapText="1"/>
    </xf>
    <xf numFmtId="0" fontId="7" fillId="0" borderId="1891" xfId="5" applyFont="1" applyBorder="1" applyAlignment="1">
      <alignment horizontal="center" vertical="center" textRotation="90" wrapText="1"/>
    </xf>
    <xf numFmtId="0" fontId="7" fillId="0" borderId="1891" xfId="5" applyFont="1" applyFill="1" applyBorder="1" applyAlignment="1">
      <alignment horizontal="center" vertical="center" textRotation="90" wrapText="1"/>
    </xf>
    <xf numFmtId="0" fontId="2984" fillId="0" borderId="1854" xfId="5" applyFont="1" applyFill="1" applyBorder="1" applyAlignment="1">
      <alignment horizontal="center" vertical="center" wrapText="1"/>
    </xf>
    <xf numFmtId="0" fontId="7" fillId="0" borderId="1890" xfId="5" applyBorder="1"/>
    <xf numFmtId="0" fontId="2984" fillId="0" borderId="1724" xfId="5" applyFont="1" applyFill="1" applyBorder="1" applyAlignment="1">
      <alignment horizontal="center" vertical="center" wrapText="1"/>
    </xf>
    <xf numFmtId="0" fontId="7" fillId="0" borderId="1892" xfId="5" applyBorder="1"/>
    <xf numFmtId="0" fontId="2984" fillId="0" borderId="1733" xfId="5" applyFont="1" applyFill="1" applyBorder="1" applyAlignment="1">
      <alignment horizontal="center" vertical="center" wrapText="1"/>
    </xf>
    <xf numFmtId="0" fontId="7" fillId="0" borderId="1895" xfId="5" applyBorder="1"/>
    <xf numFmtId="0" fontId="3031" fillId="0" borderId="1854" xfId="5" applyFont="1" applyFill="1" applyBorder="1" applyAlignment="1">
      <alignment horizontal="center" vertical="center" wrapText="1"/>
    </xf>
    <xf numFmtId="0" fontId="3037" fillId="0" borderId="1720" xfId="5" applyFont="1"/>
    <xf numFmtId="0" fontId="3044" fillId="0" borderId="1720" xfId="5" applyFont="1" applyBorder="1" applyAlignment="1">
      <alignment vertical="center" wrapText="1"/>
    </xf>
    <xf numFmtId="0" fontId="7" fillId="0" borderId="1720" xfId="5" applyBorder="1"/>
    <xf numFmtId="2" fontId="8" fillId="0" borderId="1892" xfId="4" applyNumberFormat="1" applyBorder="1"/>
    <xf numFmtId="2" fontId="8" fillId="0" borderId="1893" xfId="4" applyNumberFormat="1" applyBorder="1"/>
    <xf numFmtId="2" fontId="8" fillId="0" borderId="1894" xfId="4" applyNumberFormat="1" applyBorder="1"/>
    <xf numFmtId="0" fontId="8" fillId="0" borderId="1720" xfId="4" applyFill="1" applyBorder="1"/>
    <xf numFmtId="2" fontId="7" fillId="0" borderId="1892" xfId="5" applyNumberFormat="1" applyBorder="1"/>
    <xf numFmtId="2" fontId="7" fillId="0" borderId="1893" xfId="5" applyNumberFormat="1" applyBorder="1"/>
    <xf numFmtId="2" fontId="7" fillId="0" borderId="1894" xfId="5" applyNumberFormat="1" applyBorder="1"/>
    <xf numFmtId="0" fontId="42" fillId="0" borderId="44" xfId="0" applyFont="1" applyBorder="1" applyAlignment="1">
      <alignment horizontal="center"/>
    </xf>
    <xf numFmtId="0" fontId="62" fillId="0" borderId="53" xfId="0" applyFont="1" applyBorder="1" applyAlignment="1"/>
    <xf numFmtId="0" fontId="63" fillId="0" borderId="54" xfId="0" applyFont="1" applyBorder="1" applyAlignment="1"/>
    <xf numFmtId="0" fontId="64" fillId="0" borderId="55" xfId="0" applyFont="1" applyBorder="1" applyAlignment="1"/>
    <xf numFmtId="0" fontId="65" fillId="0" borderId="56" xfId="0" applyFont="1" applyBorder="1" applyAlignment="1"/>
    <xf numFmtId="0" fontId="1729" fillId="0" borderId="1646" xfId="0" applyFont="1" applyBorder="1" applyAlignment="1"/>
    <xf numFmtId="0" fontId="66" fillId="0" borderId="57" xfId="0" applyFont="1" applyBorder="1" applyAlignment="1"/>
    <xf numFmtId="0" fontId="67" fillId="0" borderId="58" xfId="0" applyFont="1" applyBorder="1" applyAlignment="1"/>
    <xf numFmtId="0" fontId="68" fillId="0" borderId="59" xfId="0" applyFont="1" applyBorder="1" applyAlignment="1"/>
    <xf numFmtId="0" fontId="69" fillId="0" borderId="60" xfId="0" applyFont="1" applyBorder="1" applyAlignment="1"/>
    <xf numFmtId="0" fontId="1748" fillId="0" borderId="1664" xfId="0" applyFont="1" applyBorder="1" applyAlignment="1"/>
    <xf numFmtId="0" fontId="70" fillId="0" borderId="61" xfId="0" applyFont="1" applyBorder="1" applyAlignment="1"/>
    <xf numFmtId="0" fontId="71" fillId="0" borderId="62" xfId="0" applyFont="1" applyBorder="1" applyAlignment="1"/>
    <xf numFmtId="0" fontId="72" fillId="0" borderId="63" xfId="0" applyFont="1" applyBorder="1" applyAlignment="1"/>
    <xf numFmtId="0" fontId="73" fillId="0" borderId="64" xfId="0" applyFont="1" applyBorder="1" applyAlignment="1"/>
    <xf numFmtId="0" fontId="1767" fillId="0" borderId="1682" xfId="0" applyFont="1" applyBorder="1" applyAlignment="1"/>
    <xf numFmtId="0" fontId="74" fillId="0" borderId="65" xfId="0" applyFont="1" applyBorder="1" applyAlignment="1"/>
    <xf numFmtId="0" fontId="75" fillId="0" borderId="66" xfId="0" applyFont="1" applyBorder="1" applyAlignment="1"/>
    <xf numFmtId="0" fontId="76" fillId="0" borderId="67" xfId="0" applyFont="1" applyBorder="1" applyAlignment="1"/>
    <xf numFmtId="0" fontId="77" fillId="0" borderId="68" xfId="0" applyFont="1" applyBorder="1" applyAlignment="1"/>
    <xf numFmtId="0" fontId="1786" fillId="0" borderId="1699" xfId="0" applyFont="1" applyBorder="1" applyAlignment="1"/>
    <xf numFmtId="0" fontId="2984" fillId="0" borderId="45" xfId="0" applyFont="1" applyBorder="1" applyAlignment="1">
      <alignment horizontal="center"/>
    </xf>
    <xf numFmtId="0" fontId="205" fillId="0" borderId="194" xfId="0" applyFont="1" applyBorder="1" applyAlignment="1"/>
    <xf numFmtId="0" fontId="206" fillId="0" borderId="195" xfId="0" applyFont="1" applyBorder="1" applyAlignment="1"/>
    <xf numFmtId="0" fontId="207" fillId="0" borderId="196" xfId="0" applyFont="1" applyBorder="1" applyAlignment="1"/>
    <xf numFmtId="0" fontId="208" fillId="0" borderId="197" xfId="0" applyFont="1" applyBorder="1" applyAlignment="1"/>
    <xf numFmtId="0" fontId="209" fillId="0" borderId="198" xfId="0" applyFont="1" applyBorder="1" applyAlignment="1"/>
    <xf numFmtId="0" fontId="210" fillId="0" borderId="199" xfId="0" applyFont="1" applyBorder="1" applyAlignment="1"/>
    <xf numFmtId="0" fontId="211" fillId="0" borderId="200" xfId="0" applyFont="1" applyBorder="1" applyAlignment="1"/>
    <xf numFmtId="0" fontId="212" fillId="0" borderId="201" xfId="0" applyFont="1" applyBorder="1" applyAlignment="1"/>
    <xf numFmtId="0" fontId="213" fillId="0" borderId="202" xfId="0" applyFont="1" applyBorder="1" applyAlignment="1"/>
    <xf numFmtId="0" fontId="214" fillId="0" borderId="203" xfId="0" applyFont="1" applyBorder="1" applyAlignment="1"/>
    <xf numFmtId="0" fontId="215" fillId="0" borderId="204" xfId="0" applyFont="1" applyBorder="1" applyAlignment="1"/>
    <xf numFmtId="0" fontId="216" fillId="0" borderId="205" xfId="0" applyFont="1" applyBorder="1" applyAlignment="1"/>
    <xf numFmtId="0" fontId="217" fillId="0" borderId="206" xfId="0" applyFont="1" applyBorder="1" applyAlignment="1"/>
    <xf numFmtId="0" fontId="218" fillId="0" borderId="207" xfId="0" applyFont="1" applyBorder="1" applyAlignment="1"/>
    <xf numFmtId="0" fontId="219" fillId="0" borderId="208" xfId="0" applyFont="1" applyBorder="1" applyAlignment="1"/>
    <xf numFmtId="0" fontId="220" fillId="0" borderId="209" xfId="0" applyFont="1" applyBorder="1" applyAlignment="1"/>
    <xf numFmtId="0" fontId="221" fillId="0" borderId="210" xfId="0" applyFont="1" applyBorder="1" applyAlignment="1"/>
    <xf numFmtId="0" fontId="222" fillId="0" borderId="211" xfId="0" applyFont="1" applyBorder="1" applyAlignment="1"/>
    <xf numFmtId="0" fontId="223" fillId="0" borderId="212" xfId="0" applyFont="1" applyBorder="1" applyAlignment="1"/>
    <xf numFmtId="0" fontId="1749" fillId="0" borderId="1665" xfId="0" applyFont="1" applyBorder="1" applyAlignment="1"/>
    <xf numFmtId="0" fontId="161" fillId="0" borderId="151" xfId="0" applyFont="1" applyBorder="1" applyAlignment="1"/>
    <xf numFmtId="0" fontId="162" fillId="0" borderId="152" xfId="0" applyFont="1" applyBorder="1" applyAlignment="1"/>
    <xf numFmtId="0" fontId="163" fillId="0" borderId="153" xfId="0" applyFont="1" applyBorder="1" applyAlignment="1"/>
    <xf numFmtId="0" fontId="164" fillId="0" borderId="154" xfId="0" applyFont="1" applyBorder="1" applyAlignment="1"/>
    <xf numFmtId="0" fontId="165" fillId="0" borderId="155" xfId="0" applyFont="1" applyBorder="1" applyAlignment="1"/>
    <xf numFmtId="0" fontId="1730" fillId="0" borderId="1647" xfId="0" applyFont="1" applyBorder="1" applyAlignment="1"/>
    <xf numFmtId="0" fontId="146" fillId="0" borderId="136" xfId="0" applyFont="1" applyBorder="1" applyAlignment="1"/>
    <xf numFmtId="0" fontId="147" fillId="0" borderId="137" xfId="0" applyFont="1" applyBorder="1" applyAlignment="1"/>
    <xf numFmtId="0" fontId="148" fillId="0" borderId="138" xfId="0" applyFont="1" applyBorder="1" applyAlignment="1"/>
    <xf numFmtId="0" fontId="149" fillId="0" borderId="139" xfId="0" applyFont="1" applyBorder="1" applyAlignment="1"/>
    <xf numFmtId="0" fontId="150" fillId="0" borderId="140" xfId="0" applyFont="1" applyBorder="1" applyAlignment="1"/>
    <xf numFmtId="0" fontId="151" fillId="0" borderId="141" xfId="0" applyFont="1" applyBorder="1" applyAlignment="1"/>
    <xf numFmtId="0" fontId="152" fillId="0" borderId="142" xfId="0" applyFont="1" applyBorder="1" applyAlignment="1"/>
    <xf numFmtId="0" fontId="153" fillId="0" borderId="143" xfId="0" applyFont="1" applyBorder="1" applyAlignment="1"/>
    <xf numFmtId="0" fontId="154" fillId="0" borderId="144" xfId="0" applyFont="1" applyBorder="1" applyAlignment="1"/>
    <xf numFmtId="0" fontId="155" fillId="0" borderId="145" xfId="0" applyFont="1" applyBorder="1" applyAlignment="1"/>
    <xf numFmtId="0" fontId="156" fillId="0" borderId="146" xfId="0" applyFont="1" applyBorder="1" applyAlignment="1"/>
    <xf numFmtId="0" fontId="157" fillId="0" borderId="147" xfId="0" applyFont="1" applyBorder="1" applyAlignment="1"/>
    <xf numFmtId="0" fontId="158" fillId="0" borderId="148" xfId="0" applyFont="1" applyBorder="1" applyAlignment="1"/>
    <xf numFmtId="0" fontId="159" fillId="0" borderId="149" xfId="0" applyFont="1" applyBorder="1" applyAlignment="1"/>
    <xf numFmtId="0" fontId="160" fillId="0" borderId="150" xfId="0" applyFont="1" applyBorder="1" applyAlignment="1"/>
    <xf numFmtId="0" fontId="204" fillId="0" borderId="193" xfId="0" applyFont="1" applyBorder="1" applyAlignment="1"/>
    <xf numFmtId="0" fontId="321" fillId="537" borderId="1731" xfId="0" applyFont="1" applyFill="1" applyBorder="1" applyAlignment="1"/>
    <xf numFmtId="0" fontId="322" fillId="537" borderId="1731" xfId="0" applyFont="1" applyFill="1" applyBorder="1" applyAlignment="1"/>
    <xf numFmtId="0" fontId="323" fillId="537" borderId="1731" xfId="0" applyFont="1" applyFill="1" applyBorder="1" applyAlignment="1"/>
    <xf numFmtId="0" fontId="324" fillId="537" borderId="1731" xfId="0" applyFont="1" applyFill="1" applyBorder="1" applyAlignment="1"/>
    <xf numFmtId="0" fontId="325" fillId="537" borderId="1731" xfId="0" applyFont="1" applyFill="1" applyBorder="1" applyAlignment="1"/>
    <xf numFmtId="0" fontId="326" fillId="537" borderId="1731" xfId="0" applyFont="1" applyFill="1" applyBorder="1" applyAlignment="1"/>
    <xf numFmtId="0" fontId="327" fillId="537" borderId="1731" xfId="0" applyFont="1" applyFill="1" applyBorder="1" applyAlignment="1"/>
    <xf numFmtId="0" fontId="328" fillId="537" borderId="1731" xfId="0" applyFont="1" applyFill="1" applyBorder="1" applyAlignment="1"/>
    <xf numFmtId="0" fontId="329" fillId="537" borderId="1731" xfId="0" applyFont="1" applyFill="1" applyBorder="1" applyAlignment="1"/>
    <xf numFmtId="0" fontId="330" fillId="537" borderId="1733" xfId="0" applyFont="1" applyFill="1" applyBorder="1" applyAlignment="1"/>
    <xf numFmtId="0" fontId="331" fillId="0" borderId="1728" xfId="0" applyFont="1" applyBorder="1" applyAlignment="1"/>
    <xf numFmtId="0" fontId="332" fillId="0" borderId="1726" xfId="0" applyFont="1" applyBorder="1" applyAlignment="1"/>
    <xf numFmtId="0" fontId="333" fillId="0" borderId="1726" xfId="0" applyFont="1" applyBorder="1" applyAlignment="1"/>
    <xf numFmtId="0" fontId="334" fillId="0" borderId="1726" xfId="0" applyFont="1" applyBorder="1" applyAlignment="1"/>
    <xf numFmtId="0" fontId="335" fillId="0" borderId="1726" xfId="0" applyFont="1" applyBorder="1" applyAlignment="1"/>
    <xf numFmtId="0" fontId="336" fillId="0" borderId="1726" xfId="0" applyFont="1" applyBorder="1" applyAlignment="1"/>
    <xf numFmtId="0" fontId="337" fillId="0" borderId="1726" xfId="0" applyFont="1" applyBorder="1" applyAlignment="1"/>
    <xf numFmtId="0" fontId="338" fillId="0" borderId="1726" xfId="0" applyFont="1" applyBorder="1" applyAlignment="1"/>
    <xf numFmtId="0" fontId="339" fillId="0" borderId="1726" xfId="0" applyFont="1" applyBorder="1" applyAlignment="1"/>
    <xf numFmtId="0" fontId="1787" fillId="0" borderId="1700" xfId="0" applyFont="1" applyBorder="1" applyAlignment="1"/>
    <xf numFmtId="0" fontId="263" fillId="0" borderId="251" xfId="0" applyFont="1" applyBorder="1" applyAlignment="1"/>
    <xf numFmtId="0" fontId="264" fillId="0" borderId="252" xfId="0" applyFont="1" applyBorder="1" applyAlignment="1"/>
    <xf numFmtId="0" fontId="265" fillId="0" borderId="253" xfId="0" applyFont="1" applyBorder="1" applyAlignment="1"/>
    <xf numFmtId="0" fontId="266" fillId="0" borderId="254" xfId="0" applyFont="1" applyBorder="1" applyAlignment="1"/>
    <xf numFmtId="0" fontId="267" fillId="0" borderId="255" xfId="0" applyFont="1" applyBorder="1" applyAlignment="1"/>
    <xf numFmtId="0" fontId="268" fillId="0" borderId="256" xfId="0" applyFont="1" applyBorder="1" applyAlignment="1"/>
    <xf numFmtId="0" fontId="269" fillId="0" borderId="257" xfId="0" applyFont="1" applyBorder="1" applyAlignment="1"/>
    <xf numFmtId="0" fontId="270" fillId="0" borderId="258" xfId="0" applyFont="1" applyBorder="1" applyAlignment="1"/>
    <xf numFmtId="0" fontId="271" fillId="0" borderId="259" xfId="0" applyFont="1" applyBorder="1" applyAlignment="1"/>
    <xf numFmtId="0" fontId="272" fillId="0" borderId="1722" xfId="0" applyFont="1" applyBorder="1" applyAlignment="1"/>
    <xf numFmtId="0" fontId="273" fillId="537" borderId="1730" xfId="0" applyFont="1" applyFill="1" applyBorder="1" applyAlignment="1"/>
    <xf numFmtId="0" fontId="274" fillId="537" borderId="1731" xfId="0" applyFont="1" applyFill="1" applyBorder="1" applyAlignment="1"/>
    <xf numFmtId="0" fontId="275" fillId="537" borderId="1731" xfId="0" applyFont="1" applyFill="1" applyBorder="1" applyAlignment="1"/>
    <xf numFmtId="0" fontId="276" fillId="537" borderId="1731" xfId="0" applyFont="1" applyFill="1" applyBorder="1" applyAlignment="1"/>
    <xf numFmtId="0" fontId="277" fillId="537" borderId="1731" xfId="0" applyFont="1" applyFill="1" applyBorder="1" applyAlignment="1"/>
    <xf numFmtId="0" fontId="278" fillId="537" borderId="1731" xfId="0" applyFont="1" applyFill="1" applyBorder="1" applyAlignment="1"/>
    <xf numFmtId="0" fontId="279" fillId="537" borderId="1731" xfId="0" applyFont="1" applyFill="1" applyBorder="1" applyAlignment="1"/>
    <xf numFmtId="0" fontId="280" fillId="537" borderId="1731" xfId="0" applyFont="1" applyFill="1" applyBorder="1" applyAlignment="1"/>
    <xf numFmtId="0" fontId="281" fillId="537" borderId="1733" xfId="0" applyFont="1" applyFill="1" applyBorder="1" applyAlignment="1"/>
    <xf numFmtId="0" fontId="1768" fillId="0" borderId="1723" xfId="0" applyFont="1" applyBorder="1" applyAlignment="1"/>
    <xf numFmtId="0" fontId="320" fillId="537" borderId="1730" xfId="0" applyFont="1" applyFill="1" applyBorder="1" applyAlignment="1"/>
    <xf numFmtId="0" fontId="262" fillId="0" borderId="250" xfId="0" applyFont="1" applyBorder="1" applyAlignment="1"/>
    <xf numFmtId="0" fontId="1738" fillId="0" borderId="1654" xfId="0" applyFont="1" applyBorder="1" applyAlignment="1"/>
    <xf numFmtId="0" fontId="1507" fillId="196" borderId="1439" xfId="0" applyFont="1" applyFill="1" applyBorder="1" applyAlignment="1"/>
    <xf numFmtId="0" fontId="373" fillId="0" borderId="329" xfId="0" applyFont="1" applyBorder="1" applyAlignment="1"/>
    <xf numFmtId="0" fontId="374" fillId="0" borderId="330" xfId="0" applyFont="1" applyBorder="1" applyAlignment="1"/>
    <xf numFmtId="0" fontId="375" fillId="0" borderId="331" xfId="0" applyFont="1" applyBorder="1" applyAlignment="1"/>
    <xf numFmtId="0" fontId="376" fillId="0" borderId="332" xfId="0" applyFont="1" applyBorder="1" applyAlignment="1"/>
    <xf numFmtId="0" fontId="377" fillId="0" borderId="333" xfId="0" applyFont="1" applyBorder="1" applyAlignment="1"/>
    <xf numFmtId="0" fontId="1795" fillId="0" borderId="1707" xfId="0" applyFont="1" applyBorder="1" applyAlignment="1"/>
    <xf numFmtId="0" fontId="1506" fillId="195" borderId="1438" xfId="0" applyFont="1" applyFill="1" applyBorder="1" applyAlignment="1"/>
    <xf numFmtId="0" fontId="315" fillId="0" borderId="292" xfId="0" applyFont="1" applyBorder="1" applyAlignment="1"/>
    <xf numFmtId="0" fontId="316" fillId="0" borderId="293" xfId="0" applyFont="1" applyBorder="1" applyAlignment="1"/>
    <xf numFmtId="0" fontId="317" fillId="0" borderId="294" xfId="0" applyFont="1" applyBorder="1" applyAlignment="1"/>
    <xf numFmtId="0" fontId="318" fillId="0" borderId="295" xfId="0" applyFont="1" applyBorder="1" applyAlignment="1"/>
    <xf numFmtId="0" fontId="319" fillId="0" borderId="296" xfId="0" applyFont="1" applyBorder="1" applyAlignment="1"/>
    <xf numFmtId="0" fontId="1776" fillId="0" borderId="1689" xfId="0" applyFont="1" applyBorder="1" applyAlignment="1"/>
    <xf numFmtId="0" fontId="259" fillId="0" borderId="247" xfId="0" applyFont="1" applyBorder="1" applyAlignment="1"/>
    <xf numFmtId="0" fontId="260" fillId="0" borderId="248" xfId="0" applyFont="1" applyBorder="1" applyAlignment="1"/>
    <xf numFmtId="0" fontId="261" fillId="0" borderId="249" xfId="0" applyFont="1" applyBorder="1" applyAlignment="1"/>
    <xf numFmtId="0" fontId="1757" fillId="0" borderId="1672" xfId="0" applyFont="1" applyBorder="1" applyAlignment="1"/>
    <xf numFmtId="0" fontId="1479" fillId="168" borderId="1413" xfId="0" applyFont="1" applyFill="1" applyBorder="1" applyAlignment="1"/>
    <xf numFmtId="0" fontId="363" fillId="0" borderId="319" xfId="0" applyFont="1" applyBorder="1" applyAlignment="1"/>
    <xf numFmtId="0" fontId="364" fillId="0" borderId="320" xfId="0" applyFont="1" applyBorder="1" applyAlignment="1"/>
    <xf numFmtId="0" fontId="365" fillId="0" borderId="321" xfId="0" applyFont="1" applyBorder="1" applyAlignment="1"/>
    <xf numFmtId="0" fontId="366" fillId="0" borderId="322" xfId="0" applyFont="1" applyBorder="1" applyAlignment="1"/>
    <xf numFmtId="0" fontId="367" fillId="0" borderId="323" xfId="0" applyFont="1" applyBorder="1" applyAlignment="1"/>
    <xf numFmtId="0" fontId="1793" fillId="0" borderId="1705" xfId="0" applyFont="1" applyBorder="1" applyAlignment="1"/>
    <xf numFmtId="0" fontId="1493" fillId="182" borderId="1426" xfId="0" applyFont="1" applyFill="1" applyBorder="1" applyAlignment="1"/>
    <xf numFmtId="0" fontId="368" fillId="0" borderId="324" xfId="0" applyFont="1" applyBorder="1" applyAlignment="1"/>
    <xf numFmtId="0" fontId="369" fillId="0" borderId="325" xfId="0" applyFont="1" applyBorder="1" applyAlignment="1"/>
    <xf numFmtId="0" fontId="370" fillId="0" borderId="326" xfId="0" applyFont="1" applyBorder="1" applyAlignment="1"/>
    <xf numFmtId="0" fontId="371" fillId="0" borderId="327" xfId="0" applyFont="1" applyBorder="1" applyAlignment="1"/>
    <xf numFmtId="0" fontId="372" fillId="0" borderId="328" xfId="0" applyFont="1" applyBorder="1" applyAlignment="1"/>
    <xf numFmtId="0" fontId="1794" fillId="0" borderId="1706" xfId="0" applyFont="1" applyBorder="1" applyAlignment="1"/>
    <xf numFmtId="0" fontId="354" fillId="0" borderId="311" xfId="0" applyFont="1" applyBorder="1" applyAlignment="1"/>
    <xf numFmtId="0" fontId="355" fillId="0" borderId="312" xfId="0" applyFont="1" applyBorder="1" applyAlignment="1"/>
    <xf numFmtId="0" fontId="356" fillId="0" borderId="313" xfId="0" applyFont="1" applyBorder="1" applyAlignment="1"/>
    <xf numFmtId="0" fontId="357" fillId="0" borderId="314" xfId="0" applyFont="1" applyBorder="1" applyAlignment="1"/>
    <xf numFmtId="0" fontId="358" fillId="0" borderId="315" xfId="0" applyFont="1" applyBorder="1" applyAlignment="1"/>
    <xf numFmtId="0" fontId="1791" fillId="0" borderId="1704" xfId="0" applyFont="1" applyBorder="1" applyAlignment="1"/>
    <xf numFmtId="0" fontId="1455" fillId="143" borderId="1400" xfId="0" applyFont="1" applyFill="1" applyBorder="1" applyAlignment="1"/>
    <xf numFmtId="0" fontId="359" fillId="0" borderId="316" xfId="0" applyFont="1" applyBorder="1" applyAlignment="1"/>
    <xf numFmtId="0" fontId="360" fillId="0" borderId="317" xfId="0" applyFont="1" applyBorder="1" applyAlignment="1"/>
    <xf numFmtId="0" fontId="361" fillId="0" borderId="318" xfId="0" applyFont="1" applyBorder="1" applyAlignment="1"/>
    <xf numFmtId="0" fontId="1792" fillId="0" borderId="1722" xfId="0" applyFont="1" applyBorder="1" applyAlignment="1"/>
    <xf numFmtId="0" fontId="362" fillId="0" borderId="1725" xfId="0" applyFont="1" applyBorder="1" applyAlignment="1"/>
    <xf numFmtId="0" fontId="1465" fillId="154" borderId="1723" xfId="0" applyFont="1" applyFill="1" applyBorder="1" applyAlignment="1"/>
    <xf numFmtId="0" fontId="343" fillId="0" borderId="300" xfId="0" applyFont="1" applyBorder="1" applyAlignment="1"/>
    <xf numFmtId="0" fontId="1788" fillId="0" borderId="1701" xfId="0" applyFont="1" applyBorder="1" applyAlignment="1"/>
    <xf numFmtId="0" fontId="1411" fillId="99" borderId="1360" xfId="0" applyFont="1" applyFill="1" applyBorder="1" applyAlignment="1"/>
    <xf numFmtId="0" fontId="1412" fillId="100" borderId="1361" xfId="0" applyFont="1" applyFill="1" applyBorder="1" applyAlignment="1"/>
    <xf numFmtId="0" fontId="344" fillId="0" borderId="301" xfId="0" applyFont="1" applyBorder="1" applyAlignment="1"/>
    <xf numFmtId="0" fontId="345" fillId="0" borderId="302" xfId="0" applyFont="1" applyBorder="1" applyAlignment="1"/>
    <xf numFmtId="0" fontId="346" fillId="0" borderId="303" xfId="0" applyFont="1" applyBorder="1" applyAlignment="1"/>
    <xf numFmtId="0" fontId="347" fillId="0" borderId="304" xfId="0" applyFont="1" applyBorder="1" applyAlignment="1"/>
    <xf numFmtId="0" fontId="1789" fillId="0" borderId="1702" xfId="0" applyFont="1" applyBorder="1" applyAlignment="1"/>
    <xf numFmtId="0" fontId="1427" fillId="115" borderId="1374" xfId="0" applyFont="1" applyFill="1" applyBorder="1" applyAlignment="1"/>
    <xf numFmtId="0" fontId="348" fillId="0" borderId="305" xfId="0" applyFont="1" applyBorder="1" applyAlignment="1"/>
    <xf numFmtId="0" fontId="349" fillId="0" borderId="306" xfId="0" applyFont="1" applyBorder="1" applyAlignment="1"/>
    <xf numFmtId="0" fontId="350" fillId="0" borderId="307" xfId="0" applyFont="1" applyBorder="1" applyAlignment="1"/>
    <xf numFmtId="0" fontId="351" fillId="0" borderId="308" xfId="0" applyFont="1" applyBorder="1" applyAlignment="1"/>
    <xf numFmtId="0" fontId="352" fillId="0" borderId="309" xfId="0" applyFont="1" applyBorder="1" applyAlignment="1"/>
    <xf numFmtId="0" fontId="353" fillId="0" borderId="310" xfId="0" applyFont="1" applyBorder="1" applyAlignment="1"/>
    <xf numFmtId="0" fontId="1790" fillId="0" borderId="1703" xfId="0" applyFont="1" applyBorder="1" applyAlignment="1"/>
    <xf numFmtId="0" fontId="1441" fillId="129" borderId="1387" xfId="0" applyFont="1" applyFill="1" applyBorder="1" applyAlignment="1"/>
    <xf numFmtId="0" fontId="340" fillId="0" borderId="297" xfId="0" applyFont="1" applyBorder="1" applyAlignment="1"/>
    <xf numFmtId="0" fontId="341" fillId="0" borderId="298" xfId="0" applyFont="1" applyBorder="1" applyAlignment="1"/>
    <xf numFmtId="0" fontId="342" fillId="0" borderId="299" xfId="0" applyFont="1" applyBorder="1" applyAlignment="1"/>
    <xf numFmtId="0" fontId="1369" fillId="57" borderId="1321" xfId="0" applyFont="1" applyFill="1" applyBorder="1" applyAlignment="1"/>
    <xf numFmtId="0" fontId="1389" fillId="77" borderId="1340" xfId="0" applyFont="1" applyFill="1" applyBorder="1" applyAlignment="1"/>
    <xf numFmtId="0" fontId="1390" fillId="78" borderId="1341" xfId="0" applyFont="1" applyFill="1" applyBorder="1" applyAlignment="1"/>
    <xf numFmtId="0" fontId="311" fillId="0" borderId="288" xfId="0" applyFont="1" applyBorder="1" applyAlignment="1"/>
    <xf numFmtId="0" fontId="312" fillId="0" borderId="289" xfId="0" applyFont="1" applyBorder="1" applyAlignment="1"/>
    <xf numFmtId="0" fontId="313" fillId="0" borderId="290" xfId="0" applyFont="1" applyBorder="1" applyAlignment="1"/>
    <xf numFmtId="0" fontId="314" fillId="0" borderId="291" xfId="0" applyFont="1" applyBorder="1" applyAlignment="1"/>
    <xf numFmtId="0" fontId="1775" fillId="0" borderId="1688" xfId="0" applyFont="1" applyBorder="1" applyAlignment="1"/>
    <xf numFmtId="0" fontId="1478" fillId="167" borderId="1412" xfId="0" applyFont="1" applyFill="1" applyBorder="1" applyAlignment="1"/>
    <xf numFmtId="0" fontId="305" fillId="0" borderId="282" xfId="0" applyFont="1" applyBorder="1" applyAlignment="1"/>
    <xf numFmtId="0" fontId="306" fillId="0" borderId="283" xfId="0" applyFont="1" applyBorder="1" applyAlignment="1"/>
    <xf numFmtId="0" fontId="307" fillId="0" borderId="284" xfId="0" applyFont="1" applyBorder="1" applyAlignment="1"/>
    <xf numFmtId="0" fontId="308" fillId="0" borderId="285" xfId="0" applyFont="1" applyBorder="1" applyAlignment="1"/>
    <xf numFmtId="0" fontId="309" fillId="0" borderId="286" xfId="0" applyFont="1" applyBorder="1" applyAlignment="1"/>
    <xf numFmtId="0" fontId="288" fillId="0" borderId="266" xfId="0" applyFont="1" applyBorder="1" applyAlignment="1"/>
    <xf numFmtId="0" fontId="289" fillId="0" borderId="267" xfId="0" applyFont="1" applyBorder="1" applyAlignment="1"/>
    <xf numFmtId="0" fontId="1770" fillId="0" borderId="1684" xfId="0" applyFont="1" applyBorder="1" applyAlignment="1"/>
    <xf numFmtId="0" fontId="1426" fillId="114" borderId="1373" xfId="0" applyFont="1" applyFill="1" applyBorder="1" applyAlignment="1"/>
    <xf numFmtId="0" fontId="290" fillId="0" borderId="268" xfId="0" applyFont="1" applyBorder="1" applyAlignment="1"/>
    <xf numFmtId="0" fontId="291" fillId="0" borderId="269" xfId="0" applyFont="1" applyBorder="1" applyAlignment="1"/>
    <xf numFmtId="0" fontId="292" fillId="0" borderId="270" xfId="0" applyFont="1" applyBorder="1" applyAlignment="1"/>
    <xf numFmtId="0" fontId="293" fillId="0" borderId="271" xfId="0" applyFont="1" applyBorder="1" applyAlignment="1"/>
    <xf numFmtId="0" fontId="294" fillId="0" borderId="272" xfId="0" applyFont="1" applyBorder="1" applyAlignment="1"/>
    <xf numFmtId="0" fontId="295" fillId="0" borderId="273" xfId="0" applyFont="1" applyBorder="1" applyAlignment="1"/>
    <xf numFmtId="0" fontId="1771" fillId="0" borderId="1685" xfId="0" applyFont="1" applyBorder="1" applyAlignment="1"/>
    <xf numFmtId="0" fontId="1440" fillId="128" borderId="1386" xfId="0" applyFont="1" applyFill="1" applyBorder="1" applyAlignment="1"/>
    <xf numFmtId="0" fontId="1774" fillId="0" borderId="1687" xfId="0" applyFont="1" applyBorder="1" applyAlignment="1"/>
    <xf numFmtId="0" fontId="1492" fillId="181" borderId="1425" xfId="0" applyFont="1" applyFill="1" applyBorder="1" applyAlignment="1"/>
    <xf numFmtId="0" fontId="310" fillId="0" borderId="287" xfId="0" applyFont="1" applyBorder="1" applyAlignment="1"/>
    <xf numFmtId="0" fontId="296" fillId="0" borderId="274" xfId="0" applyFont="1" applyBorder="1" applyAlignment="1"/>
    <xf numFmtId="0" fontId="297" fillId="0" borderId="275" xfId="0" applyFont="1" applyBorder="1" applyAlignment="1"/>
    <xf numFmtId="0" fontId="298" fillId="0" borderId="276" xfId="0" applyFont="1" applyBorder="1" applyAlignment="1"/>
    <xf numFmtId="0" fontId="299" fillId="0" borderId="277" xfId="0" applyFont="1" applyBorder="1" applyAlignment="1"/>
    <xf numFmtId="0" fontId="300" fillId="0" borderId="278" xfId="0" applyFont="1" applyBorder="1" applyAlignment="1"/>
    <xf numFmtId="0" fontId="1772" fillId="0" borderId="1686" xfId="0" applyFont="1" applyBorder="1" applyAlignment="1"/>
    <xf numFmtId="0" fontId="1454" fillId="142" borderId="1399" xfId="0" applyFont="1" applyFill="1" applyBorder="1" applyAlignment="1"/>
    <xf numFmtId="0" fontId="301" fillId="0" borderId="279" xfId="0" applyFont="1" applyBorder="1" applyAlignment="1"/>
    <xf numFmtId="0" fontId="302" fillId="0" borderId="280" xfId="0" applyFont="1" applyBorder="1" applyAlignment="1"/>
    <xf numFmtId="0" fontId="303" fillId="0" borderId="281" xfId="0" applyFont="1" applyBorder="1" applyAlignment="1"/>
    <xf numFmtId="0" fontId="1773" fillId="0" borderId="1722" xfId="0" applyFont="1" applyBorder="1" applyAlignment="1"/>
    <xf numFmtId="0" fontId="304" fillId="0" borderId="1725" xfId="0" applyFont="1" applyBorder="1" applyAlignment="1"/>
    <xf numFmtId="0" fontId="1464" fillId="153" borderId="1723" xfId="0" applyFont="1" applyFill="1" applyBorder="1" applyAlignment="1"/>
    <xf numFmtId="0" fontId="285" fillId="0" borderId="263" xfId="0" applyFont="1" applyBorder="1" applyAlignment="1"/>
    <xf numFmtId="0" fontId="1769" fillId="0" borderId="1683" xfId="0" applyFont="1" applyBorder="1" applyAlignment="1"/>
    <xf numFmtId="0" fontId="1409" fillId="97" borderId="1358" xfId="0" applyFont="1" applyFill="1" applyBorder="1" applyAlignment="1"/>
    <xf numFmtId="0" fontId="1410" fillId="98" borderId="1359" xfId="0" applyFont="1" applyFill="1" applyBorder="1" applyAlignment="1"/>
    <xf numFmtId="0" fontId="1368" fillId="56" borderId="1320" xfId="0" applyFont="1" applyFill="1" applyBorder="1" applyAlignment="1"/>
    <xf numFmtId="0" fontId="1387" fillId="75" borderId="1338" xfId="0" applyFont="1" applyFill="1" applyBorder="1" applyAlignment="1"/>
    <xf numFmtId="0" fontId="1388" fillId="76" borderId="1339" xfId="0" applyFont="1" applyFill="1" applyBorder="1" applyAlignment="1"/>
    <xf numFmtId="0" fontId="282" fillId="0" borderId="260" xfId="0" applyFont="1" applyBorder="1" applyAlignment="1"/>
    <xf numFmtId="0" fontId="283" fillId="0" borderId="261" xfId="0" applyFont="1" applyBorder="1" applyAlignment="1"/>
    <xf numFmtId="0" fontId="284" fillId="0" borderId="262" xfId="0" applyFont="1" applyBorder="1" applyAlignment="1"/>
    <xf numFmtId="0" fontId="286" fillId="0" borderId="264" xfId="0" applyFont="1" applyBorder="1" applyAlignment="1"/>
    <xf numFmtId="0" fontId="287" fillId="0" borderId="265" xfId="0" applyFont="1" applyBorder="1" applyAlignment="1"/>
    <xf numFmtId="0" fontId="253" fillId="0" borderId="241" xfId="0" applyFont="1" applyBorder="1" applyAlignment="1"/>
    <xf numFmtId="0" fontId="254" fillId="0" borderId="242" xfId="0" applyFont="1" applyBorder="1" applyAlignment="1"/>
    <xf numFmtId="0" fontId="255" fillId="0" borderId="243" xfId="0" applyFont="1" applyBorder="1" applyAlignment="1"/>
    <xf numFmtId="0" fontId="256" fillId="0" borderId="244" xfId="0" applyFont="1" applyBorder="1" applyAlignment="1"/>
    <xf numFmtId="0" fontId="1756" fillId="0" borderId="1671" xfId="0" applyFont="1" applyBorder="1" applyAlignment="1"/>
    <xf numFmtId="0" fontId="1505" fillId="194" borderId="1437" xfId="0" applyFont="1" applyFill="1" applyBorder="1" applyAlignment="1"/>
    <xf numFmtId="0" fontId="257" fillId="0" borderId="245" xfId="0" applyFont="1" applyBorder="1" applyAlignment="1"/>
    <xf numFmtId="0" fontId="258" fillId="0" borderId="246" xfId="0" applyFont="1" applyBorder="1" applyAlignment="1"/>
    <xf numFmtId="0" fontId="1477" fillId="166" borderId="1411" xfId="0" applyFont="1" applyFill="1" applyBorder="1" applyAlignment="1"/>
    <xf numFmtId="0" fontId="247" fillId="0" borderId="235" xfId="0" applyFont="1" applyBorder="1" applyAlignment="1"/>
    <xf numFmtId="0" fontId="248" fillId="0" borderId="236" xfId="0" applyFont="1" applyBorder="1" applyAlignment="1"/>
    <xf numFmtId="0" fontId="249" fillId="0" borderId="237" xfId="0" applyFont="1" applyBorder="1" applyAlignment="1"/>
    <xf numFmtId="0" fontId="250" fillId="0" borderId="238" xfId="0" applyFont="1" applyBorder="1" applyAlignment="1"/>
    <xf numFmtId="0" fontId="251" fillId="0" borderId="239" xfId="0" applyFont="1" applyBorder="1" applyAlignment="1"/>
    <xf numFmtId="0" fontId="231" fillId="0" borderId="220" xfId="0" applyFont="1" applyBorder="1" applyAlignment="1"/>
    <xf numFmtId="0" fontId="1751" fillId="0" borderId="1667" xfId="0" applyFont="1" applyBorder="1" applyAlignment="1"/>
    <xf numFmtId="0" fontId="1425" fillId="113" borderId="1372" xfId="0" applyFont="1" applyFill="1" applyBorder="1" applyAlignment="1"/>
    <xf numFmtId="0" fontId="232" fillId="0" borderId="221" xfId="0" applyFont="1" applyBorder="1" applyAlignment="1"/>
    <xf numFmtId="0" fontId="233" fillId="0" borderId="222" xfId="0" applyFont="1" applyBorder="1" applyAlignment="1"/>
    <xf numFmtId="0" fontId="234" fillId="0" borderId="223" xfId="0" applyFont="1" applyBorder="1" applyAlignment="1"/>
    <xf numFmtId="0" fontId="235" fillId="0" borderId="224" xfId="0" applyFont="1" applyBorder="1" applyAlignment="1"/>
    <xf numFmtId="0" fontId="236" fillId="0" borderId="225" xfId="0" applyFont="1" applyBorder="1" applyAlignment="1"/>
    <xf numFmtId="0" fontId="237" fillId="0" borderId="226" xfId="0" applyFont="1" applyBorder="1" applyAlignment="1"/>
    <xf numFmtId="0" fontId="1752" fillId="0" borderId="1668" xfId="0" applyFont="1" applyBorder="1" applyAlignment="1"/>
    <xf numFmtId="0" fontId="1439" fillId="127" borderId="1385" xfId="0" applyFont="1" applyFill="1" applyBorder="1" applyAlignment="1"/>
    <xf numFmtId="0" fontId="238" fillId="0" borderId="227" xfId="0" applyFont="1" applyBorder="1" applyAlignment="1"/>
    <xf numFmtId="0" fontId="239" fillId="0" borderId="228" xfId="0" applyFont="1" applyBorder="1" applyAlignment="1"/>
    <xf numFmtId="0" fontId="240" fillId="0" borderId="229" xfId="0" applyFont="1" applyBorder="1" applyAlignment="1"/>
    <xf numFmtId="0" fontId="1755" fillId="0" borderId="1670" xfId="0" applyFont="1" applyBorder="1" applyAlignment="1"/>
    <xf numFmtId="0" fontId="1491" fillId="180" borderId="1424" xfId="0" applyFont="1" applyFill="1" applyBorder="1" applyAlignment="1"/>
    <xf numFmtId="0" fontId="252" fillId="0" borderId="240" xfId="0" applyFont="1" applyBorder="1" applyAlignment="1"/>
    <xf numFmtId="0" fontId="241" fillId="0" borderId="230" xfId="0" applyFont="1" applyBorder="1" applyAlignment="1"/>
    <xf numFmtId="0" fontId="242" fillId="0" borderId="231" xfId="0" applyFont="1" applyBorder="1" applyAlignment="1"/>
    <xf numFmtId="0" fontId="1753" fillId="0" borderId="1669" xfId="0" applyFont="1" applyBorder="1" applyAlignment="1"/>
    <xf numFmtId="0" fontId="1453" fillId="141" borderId="1398" xfId="0" applyFont="1" applyFill="1" applyBorder="1" applyAlignment="1"/>
    <xf numFmtId="0" fontId="243" fillId="0" borderId="232" xfId="0" applyFont="1" applyBorder="1" applyAlignment="1"/>
    <xf numFmtId="0" fontId="244" fillId="0" borderId="233" xfId="0" applyFont="1" applyBorder="1" applyAlignment="1"/>
    <xf numFmtId="0" fontId="245" fillId="0" borderId="234" xfId="0" applyFont="1" applyBorder="1" applyAlignment="1"/>
    <xf numFmtId="0" fontId="1754" fillId="0" borderId="1722" xfId="0" applyFont="1" applyBorder="1" applyAlignment="1"/>
    <xf numFmtId="0" fontId="246" fillId="0" borderId="1725" xfId="0" applyFont="1" applyBorder="1" applyAlignment="1"/>
    <xf numFmtId="0" fontId="1463" fillId="152" borderId="1723" xfId="0" applyFont="1" applyFill="1" applyBorder="1" applyAlignment="1"/>
    <xf numFmtId="0" fontId="228" fillId="0" borderId="217" xfId="0" applyFont="1" applyBorder="1" applyAlignment="1"/>
    <xf numFmtId="0" fontId="229" fillId="0" borderId="218" xfId="0" applyFont="1" applyBorder="1" applyAlignment="1"/>
    <xf numFmtId="0" fontId="230" fillId="0" borderId="219" xfId="0" applyFont="1" applyBorder="1" applyAlignment="1"/>
    <xf numFmtId="0" fontId="1367" fillId="55" borderId="1319" xfId="0" applyFont="1" applyFill="1" applyBorder="1" applyAlignment="1"/>
    <xf numFmtId="0" fontId="1385" fillId="73" borderId="1336" xfId="0" applyFont="1" applyFill="1" applyBorder="1" applyAlignment="1"/>
    <xf numFmtId="0" fontId="1386" fillId="74" borderId="1337" xfId="0" applyFont="1" applyFill="1" applyBorder="1" applyAlignment="1"/>
    <xf numFmtId="0" fontId="224" fillId="0" borderId="213" xfId="0" applyFont="1" applyBorder="1" applyAlignment="1"/>
    <xf numFmtId="0" fontId="225" fillId="0" borderId="214" xfId="0" applyFont="1" applyBorder="1" applyAlignment="1"/>
    <xf numFmtId="0" fontId="226" fillId="0" borderId="215" xfId="0" applyFont="1" applyBorder="1" applyAlignment="1"/>
    <xf numFmtId="0" fontId="227" fillId="0" borderId="216" xfId="0" applyFont="1" applyBorder="1" applyAlignment="1"/>
    <xf numFmtId="0" fontId="1750" fillId="0" borderId="1666" xfId="0" applyFont="1" applyBorder="1" applyAlignment="1"/>
    <xf numFmtId="0" fontId="1407" fillId="95" borderId="1356" xfId="0" applyFont="1" applyFill="1" applyBorder="1" applyAlignment="1"/>
    <xf numFmtId="0" fontId="1408" fillId="96" borderId="1357" xfId="0" applyFont="1" applyFill="1" applyBorder="1" applyAlignment="1"/>
    <xf numFmtId="0" fontId="192" fillId="0" borderId="181" xfId="0" applyFont="1" applyBorder="1" applyAlignment="1"/>
    <xf numFmtId="0" fontId="193" fillId="0" borderId="182" xfId="0" applyFont="1" applyBorder="1" applyAlignment="1"/>
    <xf numFmtId="0" fontId="1452" fillId="140" borderId="1397" xfId="0" applyFont="1" applyFill="1" applyBorder="1" applyAlignment="1"/>
    <xf numFmtId="0" fontId="185" fillId="0" borderId="175" xfId="0" applyFont="1" applyBorder="1" applyAlignment="1"/>
    <xf numFmtId="0" fontId="186" fillId="0" borderId="176" xfId="0" applyFont="1" applyBorder="1" applyAlignment="1"/>
    <xf numFmtId="0" fontId="187" fillId="0" borderId="177" xfId="0" applyFont="1" applyBorder="1" applyAlignment="1"/>
    <xf numFmtId="0" fontId="1735" fillId="0" borderId="1722" xfId="0" applyFont="1" applyBorder="1" applyAlignment="1"/>
    <xf numFmtId="0" fontId="188" fillId="0" borderId="1725" xfId="0" applyFont="1" applyBorder="1" applyAlignment="1"/>
    <xf numFmtId="0" fontId="1462" fillId="151" borderId="1723" xfId="0" applyFont="1" applyFill="1" applyBorder="1" applyAlignment="1"/>
    <xf numFmtId="0" fontId="1736" fillId="0" borderId="1652" xfId="0" applyFont="1" applyBorder="1" applyAlignment="1"/>
    <xf numFmtId="0" fontId="1490" fillId="179" borderId="1423" xfId="0" applyFont="1" applyFill="1" applyBorder="1" applyAlignment="1"/>
    <xf numFmtId="0" fontId="194" fillId="0" borderId="183" xfId="0" applyFont="1" applyBorder="1" applyAlignment="1"/>
    <xf numFmtId="0" fontId="195" fillId="0" borderId="184" xfId="0" applyFont="1" applyBorder="1" applyAlignment="1"/>
    <xf numFmtId="0" fontId="196" fillId="0" borderId="185" xfId="0" applyFont="1" applyBorder="1" applyAlignment="1"/>
    <xf numFmtId="0" fontId="197" fillId="0" borderId="186" xfId="0" applyFont="1" applyBorder="1" applyAlignment="1"/>
    <xf numFmtId="0" fontId="198" fillId="0" borderId="187" xfId="0" applyFont="1" applyBorder="1" applyAlignment="1"/>
    <xf numFmtId="0" fontId="1737" fillId="0" borderId="1653" xfId="0" applyFont="1" applyBorder="1" applyAlignment="1"/>
    <xf numFmtId="0" fontId="1504" fillId="193" borderId="1436" xfId="0" applyFont="1" applyFill="1" applyBorder="1" applyAlignment="1"/>
    <xf numFmtId="0" fontId="199" fillId="0" borderId="188" xfId="0" applyFont="1" applyBorder="1" applyAlignment="1"/>
    <xf numFmtId="0" fontId="200" fillId="0" borderId="189" xfId="0" applyFont="1" applyBorder="1" applyAlignment="1"/>
    <xf numFmtId="0" fontId="201" fillId="0" borderId="190" xfId="0" applyFont="1" applyBorder="1" applyAlignment="1"/>
    <xf numFmtId="0" fontId="202" fillId="0" borderId="191" xfId="0" applyFont="1" applyBorder="1" applyAlignment="1"/>
    <xf numFmtId="0" fontId="203" fillId="0" borderId="192" xfId="0" applyFont="1" applyBorder="1" applyAlignment="1"/>
    <xf numFmtId="0" fontId="1476" fillId="165" borderId="1410" xfId="0" applyFont="1" applyFill="1" applyBorder="1" applyAlignment="1"/>
    <xf numFmtId="0" fontId="189" fillId="0" borderId="178" xfId="0" applyFont="1" applyBorder="1" applyAlignment="1"/>
    <xf numFmtId="0" fontId="190" fillId="0" borderId="179" xfId="0" applyFont="1" applyBorder="1" applyAlignment="1"/>
    <xf numFmtId="0" fontId="191" fillId="0" borderId="180" xfId="0" applyFont="1" applyBorder="1" applyAlignment="1"/>
    <xf numFmtId="0" fontId="173" fillId="0" borderId="163" xfId="0" applyFont="1" applyBorder="1" applyAlignment="1"/>
    <xf numFmtId="0" fontId="1732" fillId="0" borderId="1649" xfId="0" applyFont="1" applyBorder="1" applyAlignment="1"/>
    <xf numFmtId="0" fontId="1424" fillId="112" borderId="1371" xfId="0" applyFont="1" applyFill="1" applyBorder="1" applyAlignment="1"/>
    <xf numFmtId="0" fontId="174" fillId="0" borderId="164" xfId="0" applyFont="1" applyBorder="1" applyAlignment="1"/>
    <xf numFmtId="0" fontId="175" fillId="0" borderId="165" xfId="0" applyFont="1" applyBorder="1" applyAlignment="1"/>
    <xf numFmtId="0" fontId="176" fillId="0" borderId="166" xfId="0" applyFont="1" applyBorder="1" applyAlignment="1"/>
    <xf numFmtId="0" fontId="177" fillId="0" borderId="167" xfId="0" applyFont="1" applyBorder="1" applyAlignment="1"/>
    <xf numFmtId="0" fontId="178" fillId="0" borderId="168" xfId="0" applyFont="1" applyBorder="1" applyAlignment="1"/>
    <xf numFmtId="0" fontId="179" fillId="0" borderId="169" xfId="0" applyFont="1" applyBorder="1" applyAlignment="1"/>
    <xf numFmtId="0" fontId="1733" fillId="0" borderId="1650" xfId="0" applyFont="1" applyBorder="1" applyAlignment="1"/>
    <xf numFmtId="0" fontId="1438" fillId="126" borderId="1384" xfId="0" applyFont="1" applyFill="1" applyBorder="1" applyAlignment="1"/>
    <xf numFmtId="0" fontId="180" fillId="0" borderId="170" xfId="0" applyFont="1" applyBorder="1" applyAlignment="1"/>
    <xf numFmtId="0" fontId="181" fillId="0" borderId="171" xfId="0" applyFont="1" applyBorder="1" applyAlignment="1"/>
    <xf numFmtId="0" fontId="182" fillId="0" borderId="172" xfId="0" applyFont="1" applyBorder="1" applyAlignment="1"/>
    <xf numFmtId="0" fontId="183" fillId="0" borderId="173" xfId="0" applyFont="1" applyBorder="1" applyAlignment="1"/>
    <xf numFmtId="0" fontId="184" fillId="0" borderId="174" xfId="0" applyFont="1" applyBorder="1" applyAlignment="1"/>
    <xf numFmtId="0" fontId="1734" fillId="0" borderId="1651" xfId="0" applyFont="1" applyBorder="1" applyAlignment="1"/>
    <xf numFmtId="0" fontId="1366" fillId="54" borderId="1318" xfId="0" applyFont="1" applyFill="1" applyBorder="1" applyAlignment="1"/>
    <xf numFmtId="0" fontId="1383" fillId="71" borderId="1334" xfId="0" applyFont="1" applyFill="1" applyBorder="1" applyAlignment="1"/>
    <xf numFmtId="0" fontId="1384" fillId="72" borderId="1335" xfId="0" applyFont="1" applyFill="1" applyBorder="1" applyAlignment="1"/>
    <xf numFmtId="0" fontId="166" fillId="0" borderId="156" xfId="0" applyFont="1" applyBorder="1" applyAlignment="1"/>
    <xf numFmtId="0" fontId="167" fillId="0" borderId="157" xfId="0" applyFont="1" applyBorder="1" applyAlignment="1"/>
    <xf numFmtId="0" fontId="168" fillId="0" borderId="158" xfId="0" applyFont="1" applyBorder="1" applyAlignment="1"/>
    <xf numFmtId="0" fontId="169" fillId="0" borderId="159" xfId="0" applyFont="1" applyBorder="1" applyAlignment="1"/>
    <xf numFmtId="0" fontId="1731" fillId="0" borderId="1648" xfId="0" applyFont="1" applyBorder="1" applyAlignment="1"/>
    <xf numFmtId="0" fontId="1405" fillId="93" borderId="1354" xfId="0" applyFont="1" applyFill="1" applyBorder="1" applyAlignment="1"/>
    <xf numFmtId="0" fontId="1406" fillId="94" borderId="1355" xfId="0" applyFont="1" applyFill="1" applyBorder="1" applyAlignment="1"/>
    <xf numFmtId="0" fontId="170" fillId="0" borderId="160" xfId="0" applyFont="1" applyBorder="1" applyAlignment="1"/>
    <xf numFmtId="0" fontId="171" fillId="0" borderId="161" xfId="0" applyFont="1" applyBorder="1" applyAlignment="1"/>
    <xf numFmtId="0" fontId="172" fillId="0" borderId="162" xfId="0" applyFont="1" applyBorder="1" applyAlignment="1"/>
    <xf numFmtId="0" fontId="643" fillId="0" borderId="599" xfId="0" applyFont="1" applyBorder="1" applyAlignment="1"/>
    <xf numFmtId="0" fontId="644" fillId="0" borderId="600" xfId="0" applyFont="1" applyBorder="1" applyAlignment="1"/>
    <xf numFmtId="0" fontId="645" fillId="0" borderId="601" xfId="0" applyFont="1" applyBorder="1" applyAlignment="1"/>
    <xf numFmtId="0" fontId="646" fillId="0" borderId="602" xfId="0" applyFont="1" applyBorder="1" applyAlignment="1"/>
    <xf numFmtId="0" fontId="647" fillId="0" borderId="603" xfId="0" applyFont="1" applyBorder="1" applyAlignment="1"/>
    <xf numFmtId="0" fontId="1803" fillId="0" borderId="1715" xfId="0" applyFont="1" applyBorder="1" applyAlignment="1"/>
    <xf numFmtId="0" fontId="1632" fillId="321" borderId="1555" xfId="0" applyFont="1" applyFill="1" applyBorder="1" applyAlignment="1"/>
    <xf numFmtId="0" fontId="648" fillId="0" borderId="604" xfId="0" applyFont="1" applyBorder="1" applyAlignment="1"/>
    <xf numFmtId="0" fontId="649" fillId="0" borderId="605" xfId="0" applyFont="1" applyBorder="1" applyAlignment="1"/>
    <xf numFmtId="0" fontId="650" fillId="0" borderId="606" xfId="0" applyFont="1" applyBorder="1" applyAlignment="1"/>
    <xf numFmtId="0" fontId="651" fillId="0" borderId="607" xfId="0" applyFont="1" applyBorder="1" applyAlignment="1"/>
    <xf numFmtId="0" fontId="652" fillId="0" borderId="608" xfId="0" applyFont="1" applyBorder="1" applyAlignment="1"/>
    <xf numFmtId="0" fontId="1804" fillId="0" borderId="1716" xfId="0" applyFont="1" applyBorder="1" applyAlignment="1"/>
    <xf numFmtId="0" fontId="1604" fillId="293" borderId="1529" xfId="0" applyFont="1" applyFill="1" applyBorder="1" applyAlignment="1"/>
    <xf numFmtId="0" fontId="638" fillId="0" borderId="594" xfId="0" applyFont="1" applyBorder="1" applyAlignment="1"/>
    <xf numFmtId="0" fontId="639" fillId="0" borderId="595" xfId="0" applyFont="1" applyBorder="1" applyAlignment="1"/>
    <xf numFmtId="0" fontId="640" fillId="0" borderId="596" xfId="0" applyFont="1" applyBorder="1" applyAlignment="1"/>
    <xf numFmtId="0" fontId="641" fillId="0" borderId="597" xfId="0" applyFont="1" applyBorder="1" applyAlignment="1"/>
    <xf numFmtId="0" fontId="642" fillId="0" borderId="598" xfId="0" applyFont="1" applyBorder="1" applyAlignment="1"/>
    <xf numFmtId="0" fontId="1802" fillId="0" borderId="1714" xfId="0" applyFont="1" applyBorder="1" applyAlignment="1"/>
    <xf numFmtId="0" fontId="1618" fillId="307" borderId="1542" xfId="0" applyFont="1" applyFill="1" applyBorder="1" applyAlignment="1"/>
    <xf numFmtId="0" fontId="1801" fillId="0" borderId="1713" xfId="0" applyFont="1" applyBorder="1" applyAlignment="1"/>
    <xf numFmtId="0" fontId="625" fillId="0" borderId="581" xfId="0" applyFont="1" applyBorder="1" applyAlignment="1"/>
    <xf numFmtId="0" fontId="626" fillId="0" borderId="582" xfId="0" applyFont="1" applyBorder="1" applyAlignment="1"/>
    <xf numFmtId="0" fontId="627" fillId="0" borderId="583" xfId="0" applyFont="1" applyBorder="1" applyAlignment="1"/>
    <xf numFmtId="0" fontId="628" fillId="0" borderId="584" xfId="0" applyFont="1" applyBorder="1" applyAlignment="1"/>
    <xf numFmtId="0" fontId="629" fillId="0" borderId="585" xfId="0" applyFont="1" applyBorder="1" applyAlignment="1"/>
    <xf numFmtId="0" fontId="1799" fillId="0" borderId="1711" xfId="0" applyFont="1" applyBorder="1" applyAlignment="1"/>
    <xf numFmtId="0" fontId="1576" fillId="265" borderId="1503" xfId="0" applyFont="1" applyFill="1" applyBorder="1" applyAlignment="1"/>
    <xf numFmtId="0" fontId="630" fillId="0" borderId="586" xfId="0" applyFont="1" applyBorder="1" applyAlignment="1"/>
    <xf numFmtId="0" fontId="631" fillId="0" borderId="587" xfId="0" applyFont="1" applyBorder="1" applyAlignment="1"/>
    <xf numFmtId="0" fontId="632" fillId="0" borderId="588" xfId="0" applyFont="1" applyBorder="1" applyAlignment="1"/>
    <xf numFmtId="0" fontId="633" fillId="0" borderId="589" xfId="0" applyFont="1" applyBorder="1" applyAlignment="1"/>
    <xf numFmtId="0" fontId="634" fillId="0" borderId="590" xfId="0" applyFont="1" applyBorder="1" applyAlignment="1"/>
    <xf numFmtId="0" fontId="1800" fillId="0" borderId="1712" xfId="0" applyFont="1" applyBorder="1" applyAlignment="1"/>
    <xf numFmtId="0" fontId="1590" fillId="279" borderId="1516" xfId="0" applyFont="1" applyFill="1" applyBorder="1" applyAlignment="1"/>
    <xf numFmtId="0" fontId="635" fillId="0" borderId="591" xfId="0" applyFont="1" applyBorder="1" applyAlignment="1"/>
    <xf numFmtId="0" fontId="636" fillId="0" borderId="592" xfId="0" applyFont="1" applyBorder="1" applyAlignment="1"/>
    <xf numFmtId="0" fontId="637" fillId="0" borderId="593" xfId="0" applyFont="1" applyBorder="1" applyAlignment="1"/>
    <xf numFmtId="0" fontId="615" fillId="0" borderId="571" xfId="0" applyFont="1" applyBorder="1" applyAlignment="1"/>
    <xf numFmtId="0" fontId="1796" fillId="0" borderId="1708" xfId="0" applyFont="1" applyBorder="1" applyAlignment="1"/>
    <xf numFmtId="0" fontId="1520" fillId="209" borderId="1451" xfId="0" applyFont="1" applyFill="1" applyBorder="1" applyAlignment="1"/>
    <xf numFmtId="0" fontId="1534" fillId="223" borderId="1464" xfId="0" applyFont="1" applyFill="1" applyBorder="1" applyAlignment="1"/>
    <xf numFmtId="0" fontId="616" fillId="0" borderId="572" xfId="0" applyFont="1" applyBorder="1" applyAlignment="1"/>
    <xf numFmtId="0" fontId="617" fillId="0" borderId="573" xfId="0" applyFont="1" applyBorder="1" applyAlignment="1"/>
    <xf numFmtId="0" fontId="618" fillId="0" borderId="574" xfId="0" applyFont="1" applyBorder="1" applyAlignment="1"/>
    <xf numFmtId="0" fontId="619" fillId="0" borderId="575" xfId="0" applyFont="1" applyBorder="1" applyAlignment="1"/>
    <xf numFmtId="0" fontId="1797" fillId="0" borderId="1709" xfId="0" applyFont="1" applyBorder="1" applyAlignment="1"/>
    <xf numFmtId="0" fontId="1548" fillId="237" borderId="1477" xfId="0" applyFont="1" applyFill="1" applyBorder="1" applyAlignment="1"/>
    <xf numFmtId="0" fontId="620" fillId="0" borderId="576" xfId="0" applyFont="1" applyBorder="1" applyAlignment="1"/>
    <xf numFmtId="0" fontId="621" fillId="0" borderId="577" xfId="0" applyFont="1" applyBorder="1" applyAlignment="1"/>
    <xf numFmtId="0" fontId="622" fillId="0" borderId="578" xfId="0" applyFont="1" applyBorder="1" applyAlignment="1"/>
    <xf numFmtId="0" fontId="623" fillId="0" borderId="579" xfId="0" applyFont="1" applyBorder="1" applyAlignment="1"/>
    <xf numFmtId="0" fontId="1798" fillId="0" borderId="1710" xfId="0" applyFont="1" applyBorder="1" applyAlignment="1"/>
    <xf numFmtId="0" fontId="1562" fillId="251" borderId="1490" xfId="0" applyFont="1" applyFill="1" applyBorder="1" applyAlignment="1"/>
    <xf numFmtId="0" fontId="624" fillId="0" borderId="580" xfId="0" applyFont="1" applyBorder="1" applyAlignment="1"/>
    <xf numFmtId="0" fontId="600" fillId="0" borderId="556" xfId="0" applyFont="1" applyBorder="1" applyAlignment="1"/>
    <xf numFmtId="0" fontId="601" fillId="0" borderId="557" xfId="0" applyFont="1" applyBorder="1" applyAlignment="1"/>
    <xf numFmtId="0" fontId="1784" fillId="0" borderId="1697" xfId="0" applyFont="1" applyBorder="1" applyAlignment="1"/>
    <xf numFmtId="0" fontId="1631" fillId="320" borderId="1554" xfId="0" applyFont="1" applyFill="1" applyBorder="1" applyAlignment="1"/>
    <xf numFmtId="0" fontId="602" fillId="0" borderId="558" xfId="0" applyFont="1" applyBorder="1" applyAlignment="1"/>
    <xf numFmtId="0" fontId="603" fillId="0" borderId="559" xfId="0" applyFont="1" applyBorder="1" applyAlignment="1"/>
    <xf numFmtId="0" fontId="604" fillId="0" borderId="560" xfId="0" applyFont="1" applyBorder="1" applyAlignment="1"/>
    <xf numFmtId="0" fontId="605" fillId="0" borderId="561" xfId="0" applyFont="1" applyBorder="1" applyAlignment="1"/>
    <xf numFmtId="0" fontId="606" fillId="0" borderId="562" xfId="0" applyFont="1" applyBorder="1" applyAlignment="1"/>
    <xf numFmtId="0" fontId="1785" fillId="0" borderId="1698" xfId="0" applyFont="1" applyBorder="1" applyAlignment="1"/>
    <xf numFmtId="0" fontId="607" fillId="0" borderId="563" xfId="0" applyFont="1" applyBorder="1" applyAlignment="1"/>
    <xf numFmtId="0" fontId="608" fillId="0" borderId="564" xfId="0" applyFont="1" applyBorder="1" applyAlignment="1"/>
    <xf numFmtId="0" fontId="609" fillId="0" borderId="565" xfId="0" applyFont="1" applyBorder="1" applyAlignment="1"/>
    <xf numFmtId="0" fontId="610" fillId="0" borderId="566" xfId="0" applyFont="1" applyBorder="1" applyAlignment="1"/>
    <xf numFmtId="0" fontId="611" fillId="0" borderId="567" xfId="0" applyFont="1" applyBorder="1" applyAlignment="1"/>
    <xf numFmtId="0" fontId="612" fillId="0" borderId="568" xfId="0" applyFont="1" applyBorder="1" applyAlignment="1"/>
    <xf numFmtId="0" fontId="613" fillId="0" borderId="569" xfId="0" applyFont="1" applyBorder="1" applyAlignment="1"/>
    <xf numFmtId="0" fontId="614" fillId="0" borderId="570" xfId="0" applyFont="1" applyBorder="1" applyAlignment="1"/>
    <xf numFmtId="0" fontId="1603" fillId="292" borderId="1528" xfId="0" applyFont="1" applyFill="1" applyBorder="1" applyAlignment="1"/>
    <xf numFmtId="0" fontId="592" fillId="0" borderId="548" xfId="0" applyFont="1" applyBorder="1" applyAlignment="1"/>
    <xf numFmtId="0" fontId="593" fillId="0" borderId="549" xfId="0" applyFont="1" applyBorder="1" applyAlignment="1"/>
    <xf numFmtId="0" fontId="594" fillId="0" borderId="550" xfId="0" applyFont="1" applyBorder="1" applyAlignment="1"/>
    <xf numFmtId="0" fontId="595" fillId="0" borderId="551" xfId="0" applyFont="1" applyBorder="1" applyAlignment="1"/>
    <xf numFmtId="0" fontId="596" fillId="0" borderId="552" xfId="0" applyFont="1" applyBorder="1" applyAlignment="1"/>
    <xf numFmtId="0" fontId="1783" fillId="0" borderId="1696" xfId="0" applyFont="1" applyBorder="1" applyAlignment="1"/>
    <xf numFmtId="0" fontId="1617" fillId="306" borderId="1541" xfId="0" applyFont="1" applyFill="1" applyBorder="1" applyAlignment="1"/>
    <xf numFmtId="0" fontId="597" fillId="0" borderId="553" xfId="0" applyFont="1" applyBorder="1" applyAlignment="1"/>
    <xf numFmtId="0" fontId="598" fillId="0" borderId="554" xfId="0" applyFont="1" applyBorder="1" applyAlignment="1"/>
    <xf numFmtId="0" fontId="599" fillId="0" borderId="555" xfId="0" applyFont="1" applyBorder="1" applyAlignment="1"/>
    <xf numFmtId="0" fontId="582" fillId="0" borderId="538" xfId="0" applyFont="1" applyBorder="1" applyAlignment="1"/>
    <xf numFmtId="0" fontId="583" fillId="0" borderId="539" xfId="0" applyFont="1" applyBorder="1" applyAlignment="1"/>
    <xf numFmtId="0" fontId="1780" fillId="0" borderId="1693" xfId="0" applyFont="1" applyBorder="1" applyAlignment="1"/>
    <xf numFmtId="0" fontId="1575" fillId="264" borderId="1502" xfId="0" applyFont="1" applyFill="1" applyBorder="1" applyAlignment="1"/>
    <xf numFmtId="0" fontId="584" fillId="0" borderId="540" xfId="0" applyFont="1" applyBorder="1" applyAlignment="1"/>
    <xf numFmtId="0" fontId="585" fillId="0" borderId="541" xfId="0" applyFont="1" applyBorder="1" applyAlignment="1"/>
    <xf numFmtId="0" fontId="586" fillId="0" borderId="542" xfId="0" applyFont="1" applyBorder="1" applyAlignment="1"/>
    <xf numFmtId="0" fontId="587" fillId="0" borderId="543" xfId="0" applyFont="1" applyBorder="1" applyAlignment="1"/>
    <xf numFmtId="0" fontId="588" fillId="0" borderId="544" xfId="0" applyFont="1" applyBorder="1" applyAlignment="1"/>
    <xf numFmtId="0" fontId="1781" fillId="0" borderId="1694" xfId="0" applyFont="1" applyBorder="1" applyAlignment="1"/>
    <xf numFmtId="0" fontId="1589" fillId="278" borderId="1515" xfId="0" applyFont="1" applyFill="1" applyBorder="1" applyAlignment="1"/>
    <xf numFmtId="0" fontId="589" fillId="0" borderId="545" xfId="0" applyFont="1" applyBorder="1" applyAlignment="1"/>
    <xf numFmtId="0" fontId="590" fillId="0" borderId="546" xfId="0" applyFont="1" applyBorder="1" applyAlignment="1"/>
    <xf numFmtId="0" fontId="591" fillId="0" borderId="547" xfId="0" applyFont="1" applyBorder="1" applyAlignment="1"/>
    <xf numFmtId="0" fontId="1782" fillId="0" borderId="1695" xfId="0" applyFont="1" applyBorder="1" applyAlignment="1"/>
    <xf numFmtId="0" fontId="1533" fillId="222" borderId="1463" xfId="0" applyFont="1" applyFill="1" applyBorder="1" applyAlignment="1"/>
    <xf numFmtId="0" fontId="570" fillId="0" borderId="526" xfId="0" applyFont="1" applyBorder="1" applyAlignment="1"/>
    <xf numFmtId="0" fontId="571" fillId="0" borderId="527" xfId="0" applyFont="1" applyBorder="1" applyAlignment="1"/>
    <xf numFmtId="0" fontId="572" fillId="0" borderId="528" xfId="0" applyFont="1" applyBorder="1" applyAlignment="1"/>
    <xf numFmtId="0" fontId="573" fillId="0" borderId="529" xfId="0" applyFont="1" applyBorder="1" applyAlignment="1"/>
    <xf numFmtId="0" fontId="1778" fillId="0" borderId="1691" xfId="0" applyFont="1" applyBorder="1" applyAlignment="1"/>
    <xf numFmtId="0" fontId="1547" fillId="236" borderId="1476" xfId="0" applyFont="1" applyFill="1" applyBorder="1" applyAlignment="1"/>
    <xf numFmtId="0" fontId="574" fillId="0" borderId="530" xfId="0" applyFont="1" applyBorder="1" applyAlignment="1"/>
    <xf numFmtId="0" fontId="575" fillId="0" borderId="531" xfId="0" applyFont="1" applyBorder="1" applyAlignment="1"/>
    <xf numFmtId="0" fontId="576" fillId="0" borderId="532" xfId="0" applyFont="1" applyBorder="1" applyAlignment="1"/>
    <xf numFmtId="0" fontId="577" fillId="0" borderId="533" xfId="0" applyFont="1" applyBorder="1" applyAlignment="1"/>
    <xf numFmtId="0" fontId="1779" fillId="0" borderId="1692" xfId="0" applyFont="1" applyBorder="1" applyAlignment="1"/>
    <xf numFmtId="0" fontId="1561" fillId="250" borderId="1489" xfId="0" applyFont="1" applyFill="1" applyBorder="1" applyAlignment="1"/>
    <xf numFmtId="0" fontId="578" fillId="0" borderId="534" xfId="0" applyFont="1" applyBorder="1" applyAlignment="1"/>
    <xf numFmtId="0" fontId="579" fillId="0" borderId="535" xfId="0" applyFont="1" applyBorder="1" applyAlignment="1"/>
    <xf numFmtId="0" fontId="580" fillId="0" borderId="536" xfId="0" applyFont="1" applyBorder="1" applyAlignment="1"/>
    <xf numFmtId="0" fontId="581" fillId="0" borderId="537" xfId="0" applyFont="1" applyBorder="1" applyAlignment="1"/>
    <xf numFmtId="0" fontId="564" fillId="0" borderId="520" xfId="0" applyFont="1" applyBorder="1" applyAlignment="1"/>
    <xf numFmtId="0" fontId="565" fillId="0" borderId="521" xfId="0" applyFont="1" applyBorder="1" applyAlignment="1"/>
    <xf numFmtId="0" fontId="566" fillId="0" borderId="522" xfId="0" applyFont="1" applyBorder="1" applyAlignment="1"/>
    <xf numFmtId="0" fontId="567" fillId="0" borderId="523" xfId="0" applyFont="1" applyBorder="1" applyAlignment="1"/>
    <xf numFmtId="0" fontId="568" fillId="0" borderId="524" xfId="0" applyFont="1" applyBorder="1" applyAlignment="1"/>
    <xf numFmtId="0" fontId="569" fillId="0" borderId="525" xfId="0" applyFont="1" applyBorder="1" applyAlignment="1"/>
    <xf numFmtId="0" fontId="1777" fillId="0" borderId="1690" xfId="0" applyFont="1" applyBorder="1" applyAlignment="1"/>
    <xf numFmtId="0" fontId="1519" fillId="208" borderId="1450" xfId="0" applyFont="1" applyFill="1" applyBorder="1" applyAlignment="1"/>
    <xf numFmtId="0" fontId="548" fillId="0" borderId="504" xfId="0" applyFont="1" applyBorder="1" applyAlignment="1"/>
    <xf numFmtId="0" fontId="1764" fillId="0" borderId="1679" xfId="0" applyFont="1" applyBorder="1" applyAlignment="1"/>
    <xf numFmtId="0" fontId="1616" fillId="305" borderId="1540" xfId="0" applyFont="1" applyFill="1" applyBorder="1" applyAlignment="1"/>
    <xf numFmtId="0" fontId="549" fillId="0" borderId="505" xfId="0" applyFont="1" applyBorder="1" applyAlignment="1"/>
    <xf numFmtId="0" fontId="550" fillId="0" borderId="506" xfId="0" applyFont="1" applyBorder="1" applyAlignment="1"/>
    <xf numFmtId="0" fontId="551" fillId="0" borderId="507" xfId="0" applyFont="1" applyBorder="1" applyAlignment="1"/>
    <xf numFmtId="0" fontId="552" fillId="0" borderId="508" xfId="0" applyFont="1" applyBorder="1" applyAlignment="1"/>
    <xf numFmtId="0" fontId="553" fillId="0" borderId="509" xfId="0" applyFont="1" applyBorder="1" applyAlignment="1"/>
    <xf numFmtId="0" fontId="1765" fillId="0" borderId="1680" xfId="0" applyFont="1" applyBorder="1" applyAlignment="1"/>
    <xf numFmtId="0" fontId="1630" fillId="319" borderId="1553" xfId="0" applyFont="1" applyFill="1" applyBorder="1" applyAlignment="1"/>
    <xf numFmtId="0" fontId="554" fillId="0" borderId="510" xfId="0" applyFont="1" applyBorder="1" applyAlignment="1"/>
    <xf numFmtId="0" fontId="555" fillId="0" borderId="511" xfId="0" applyFont="1" applyBorder="1" applyAlignment="1"/>
    <xf numFmtId="0" fontId="556" fillId="0" borderId="512" xfId="0" applyFont="1" applyBorder="1" applyAlignment="1"/>
    <xf numFmtId="0" fontId="557" fillId="0" borderId="513" xfId="0" applyFont="1" applyBorder="1" applyAlignment="1"/>
    <xf numFmtId="0" fontId="558" fillId="0" borderId="514" xfId="0" applyFont="1" applyBorder="1" applyAlignment="1"/>
    <xf numFmtId="0" fontId="1766" fillId="0" borderId="1681" xfId="0" applyFont="1" applyBorder="1" applyAlignment="1"/>
    <xf numFmtId="0" fontId="1602" fillId="291" borderId="1527" xfId="0" applyFont="1" applyFill="1" applyBorder="1" applyAlignment="1"/>
    <xf numFmtId="0" fontId="544" fillId="0" borderId="500" xfId="0" applyFont="1" applyBorder="1" applyAlignment="1"/>
    <xf numFmtId="0" fontId="545" fillId="0" borderId="501" xfId="0" applyFont="1" applyBorder="1" applyAlignment="1"/>
    <xf numFmtId="0" fontId="546" fillId="0" borderId="502" xfId="0" applyFont="1" applyBorder="1" applyAlignment="1"/>
    <xf numFmtId="0" fontId="540" fillId="0" borderId="496" xfId="0" applyFont="1" applyBorder="1" applyAlignment="1"/>
    <xf numFmtId="0" fontId="1762" fillId="0" borderId="1677" xfId="0" applyFont="1" applyBorder="1" applyAlignment="1"/>
    <xf numFmtId="0" fontId="1588" fillId="277" borderId="1514" xfId="0" applyFont="1" applyFill="1" applyBorder="1" applyAlignment="1"/>
    <xf numFmtId="0" fontId="547" fillId="0" borderId="503" xfId="0" applyFont="1" applyBorder="1" applyAlignment="1"/>
    <xf numFmtId="0" fontId="541" fillId="0" borderId="497" xfId="0" applyFont="1" applyBorder="1" applyAlignment="1"/>
    <xf numFmtId="0" fontId="542" fillId="0" borderId="498" xfId="0" applyFont="1" applyBorder="1" applyAlignment="1"/>
    <xf numFmtId="0" fontId="543" fillId="0" borderId="499" xfId="0" applyFont="1" applyBorder="1" applyAlignment="1"/>
    <xf numFmtId="0" fontId="1763" fillId="0" borderId="1678" xfId="0" applyFont="1" applyBorder="1" applyAlignment="1"/>
    <xf numFmtId="0" fontId="518" fillId="0" borderId="474" xfId="0" applyFont="1" applyBorder="1" applyAlignment="1"/>
    <xf numFmtId="0" fontId="519" fillId="0" borderId="475" xfId="0" applyFont="1" applyBorder="1" applyAlignment="1"/>
    <xf numFmtId="0" fontId="520" fillId="0" borderId="476" xfId="0" applyFont="1" applyBorder="1" applyAlignment="1"/>
    <xf numFmtId="0" fontId="521" fillId="0" borderId="477" xfId="0" applyFont="1" applyBorder="1" applyAlignment="1"/>
    <xf numFmtId="0" fontId="1758" fillId="0" borderId="1673" xfId="0" applyFont="1" applyBorder="1" applyAlignment="1"/>
    <xf numFmtId="0" fontId="1518" fillId="207" borderId="1449" xfId="0" applyFont="1" applyFill="1" applyBorder="1" applyAlignment="1"/>
    <xf numFmtId="0" fontId="1532" fillId="221" borderId="1462" xfId="0" applyFont="1" applyFill="1" applyBorder="1" applyAlignment="1"/>
    <xf numFmtId="0" fontId="522" fillId="0" borderId="478" xfId="0" applyFont="1" applyBorder="1" applyAlignment="1"/>
    <xf numFmtId="0" fontId="523" fillId="0" borderId="479" xfId="0" applyFont="1" applyBorder="1" applyAlignment="1"/>
    <xf numFmtId="0" fontId="524" fillId="0" borderId="480" xfId="0" applyFont="1" applyBorder="1" applyAlignment="1"/>
    <xf numFmtId="0" fontId="525" fillId="0" borderId="481" xfId="0" applyFont="1" applyBorder="1" applyAlignment="1"/>
    <xf numFmtId="0" fontId="1759" fillId="0" borderId="1674" xfId="0" applyFont="1" applyBorder="1" applyAlignment="1"/>
    <xf numFmtId="0" fontId="1546" fillId="235" borderId="1475" xfId="0" applyFont="1" applyFill="1" applyBorder="1" applyAlignment="1"/>
    <xf numFmtId="0" fontId="526" fillId="0" borderId="482" xfId="0" applyFont="1" applyBorder="1" applyAlignment="1"/>
    <xf numFmtId="0" fontId="527" fillId="0" borderId="483" xfId="0" applyFont="1" applyBorder="1" applyAlignment="1"/>
    <xf numFmtId="0" fontId="528" fillId="0" borderId="484" xfId="0" applyFont="1" applyBorder="1" applyAlignment="1"/>
    <xf numFmtId="0" fontId="529" fillId="0" borderId="485" xfId="0" applyFont="1" applyBorder="1" applyAlignment="1"/>
    <xf numFmtId="0" fontId="1760" fillId="0" borderId="1675" xfId="0" applyFont="1" applyBorder="1" applyAlignment="1"/>
    <xf numFmtId="0" fontId="1560" fillId="249" borderId="1488" xfId="0" applyFont="1" applyFill="1" applyBorder="1" applyAlignment="1"/>
    <xf numFmtId="0" fontId="530" fillId="0" borderId="486" xfId="0" applyFont="1" applyBorder="1" applyAlignment="1"/>
    <xf numFmtId="0" fontId="531" fillId="0" borderId="487" xfId="0" applyFont="1" applyBorder="1" applyAlignment="1"/>
    <xf numFmtId="0" fontId="532" fillId="0" borderId="488" xfId="0" applyFont="1" applyBorder="1" applyAlignment="1"/>
    <xf numFmtId="0" fontId="533" fillId="0" borderId="489" xfId="0" applyFont="1" applyBorder="1" applyAlignment="1"/>
    <xf numFmtId="0" fontId="534" fillId="0" borderId="490" xfId="0" applyFont="1" applyBorder="1" applyAlignment="1"/>
    <xf numFmtId="0" fontId="535" fillId="0" borderId="491" xfId="0" applyFont="1" applyBorder="1" applyAlignment="1"/>
    <xf numFmtId="0" fontId="1761" fillId="0" borderId="1676" xfId="0" applyFont="1" applyBorder="1" applyAlignment="1"/>
    <xf numFmtId="0" fontId="1574" fillId="263" borderId="1501" xfId="0" applyFont="1" applyFill="1" applyBorder="1" applyAlignment="1"/>
    <xf numFmtId="0" fontId="536" fillId="0" borderId="492" xfId="0" applyFont="1" applyBorder="1" applyAlignment="1"/>
    <xf numFmtId="0" fontId="537" fillId="0" borderId="493" xfId="0" applyFont="1" applyBorder="1" applyAlignment="1"/>
    <xf numFmtId="0" fontId="538" fillId="0" borderId="494" xfId="0" applyFont="1" applyBorder="1" applyAlignment="1"/>
    <xf numFmtId="0" fontId="539" fillId="0" borderId="495" xfId="0" applyFont="1" applyBorder="1" applyAlignment="1"/>
    <xf numFmtId="0" fontId="492" fillId="0" borderId="448" xfId="0" applyFont="1" applyBorder="1" applyAlignment="1"/>
    <xf numFmtId="0" fontId="493" fillId="0" borderId="449" xfId="0" applyFont="1" applyBorder="1" applyAlignment="1"/>
    <xf numFmtId="0" fontId="494" fillId="0" borderId="450" xfId="0" applyFont="1" applyBorder="1" applyAlignment="1"/>
    <xf numFmtId="0" fontId="495" fillId="0" borderId="451" xfId="0" applyFont="1" applyBorder="1" applyAlignment="1"/>
    <xf numFmtId="0" fontId="496" fillId="0" borderId="452" xfId="0" applyFont="1" applyBorder="1" applyAlignment="1"/>
    <xf numFmtId="0" fontId="1746" fillId="0" borderId="1662" xfId="0" applyFont="1" applyBorder="1" applyAlignment="1"/>
    <xf numFmtId="0" fontId="1629" fillId="318" borderId="1552" xfId="0" applyFont="1" applyFill="1" applyBorder="1" applyAlignment="1"/>
    <xf numFmtId="0" fontId="497" fillId="0" borderId="453" xfId="0" applyFont="1" applyBorder="1" applyAlignment="1"/>
    <xf numFmtId="0" fontId="498" fillId="0" borderId="454" xfId="0" applyFont="1" applyBorder="1" applyAlignment="1"/>
    <xf numFmtId="0" fontId="499" fillId="0" borderId="455" xfId="0" applyFont="1" applyBorder="1" applyAlignment="1"/>
    <xf numFmtId="0" fontId="500" fillId="0" borderId="456" xfId="0" applyFont="1" applyBorder="1" applyAlignment="1"/>
    <xf numFmtId="0" fontId="501" fillId="0" borderId="457" xfId="0" applyFont="1" applyBorder="1" applyAlignment="1"/>
    <xf numFmtId="0" fontId="1747" fillId="0" borderId="1663" xfId="0" applyFont="1" applyBorder="1" applyAlignment="1"/>
    <xf numFmtId="0" fontId="502" fillId="0" borderId="458" xfId="0" applyFont="1" applyBorder="1" applyAlignment="1"/>
    <xf numFmtId="0" fontId="503" fillId="0" borderId="459" xfId="0" applyFont="1" applyBorder="1" applyAlignment="1"/>
    <xf numFmtId="0" fontId="504" fillId="0" borderId="460" xfId="0" applyFont="1" applyBorder="1" applyAlignment="1"/>
    <xf numFmtId="0" fontId="505" fillId="0" borderId="461" xfId="0" applyFont="1" applyBorder="1" applyAlignment="1"/>
    <xf numFmtId="0" fontId="506" fillId="0" borderId="462" xfId="0" applyFont="1" applyBorder="1" applyAlignment="1"/>
    <xf numFmtId="0" fontId="507" fillId="0" borderId="463" xfId="0" applyFont="1" applyBorder="1" applyAlignment="1"/>
    <xf numFmtId="0" fontId="508" fillId="0" borderId="464" xfId="0" applyFont="1" applyBorder="1" applyAlignment="1"/>
    <xf numFmtId="0" fontId="509" fillId="0" borderId="465" xfId="0" applyFont="1" applyBorder="1" applyAlignment="1"/>
    <xf numFmtId="0" fontId="510" fillId="0" borderId="466" xfId="0" applyFont="1" applyBorder="1" applyAlignment="1"/>
    <xf numFmtId="0" fontId="511" fillId="0" borderId="467" xfId="0" applyFont="1" applyBorder="1" applyAlignment="1"/>
    <xf numFmtId="0" fontId="512" fillId="0" borderId="468" xfId="0" applyFont="1" applyBorder="1" applyAlignment="1"/>
    <xf numFmtId="0" fontId="513" fillId="0" borderId="469" xfId="0" applyFont="1" applyBorder="1" applyAlignment="1"/>
    <xf numFmtId="0" fontId="514" fillId="0" borderId="470" xfId="0" applyFont="1" applyBorder="1" applyAlignment="1"/>
    <xf numFmtId="0" fontId="515" fillId="0" borderId="471" xfId="0" applyFont="1" applyBorder="1" applyAlignment="1"/>
    <xf numFmtId="0" fontId="516" fillId="0" borderId="472" xfId="0" applyFont="1" applyBorder="1" applyAlignment="1"/>
    <xf numFmtId="0" fontId="517" fillId="0" borderId="473" xfId="0" applyFont="1" applyBorder="1" applyAlignment="1"/>
    <xf numFmtId="0" fontId="486" fillId="0" borderId="442" xfId="0" applyFont="1" applyBorder="1" applyAlignment="1"/>
    <xf numFmtId="0" fontId="1601" fillId="290" borderId="1526" xfId="0" applyFont="1" applyFill="1" applyBorder="1" applyAlignment="1"/>
    <xf numFmtId="0" fontId="487" fillId="0" borderId="443" xfId="0" applyFont="1" applyBorder="1" applyAlignment="1"/>
    <xf numFmtId="0" fontId="488" fillId="0" borderId="444" xfId="0" applyFont="1" applyBorder="1" applyAlignment="1"/>
    <xf numFmtId="0" fontId="489" fillId="0" borderId="445" xfId="0" applyFont="1" applyBorder="1" applyAlignment="1"/>
    <xf numFmtId="0" fontId="490" fillId="0" borderId="446" xfId="0" applyFont="1" applyBorder="1" applyAlignment="1"/>
    <xf numFmtId="0" fontId="491" fillId="0" borderId="447" xfId="0" applyFont="1" applyBorder="1" applyAlignment="1"/>
    <xf numFmtId="0" fontId="1745" fillId="0" borderId="1661" xfId="0" applyFont="1" applyBorder="1" applyAlignment="1"/>
    <xf numFmtId="0" fontId="1615" fillId="304" borderId="1539" xfId="0" applyFont="1" applyFill="1" applyBorder="1" applyAlignment="1"/>
    <xf numFmtId="0" fontId="1744" fillId="0" borderId="1660" xfId="0" applyFont="1" applyBorder="1" applyAlignment="1"/>
    <xf numFmtId="0" fontId="1517" fillId="206" borderId="1448" xfId="0" applyFont="1" applyFill="1" applyBorder="1" applyAlignment="1"/>
    <xf numFmtId="0" fontId="1531" fillId="220" borderId="1461" xfId="0" applyFont="1" applyFill="1" applyBorder="1" applyAlignment="1"/>
    <xf numFmtId="0" fontId="465" fillId="0" borderId="421" xfId="0" applyFont="1" applyBorder="1" applyAlignment="1"/>
    <xf numFmtId="0" fontId="466" fillId="0" borderId="422" xfId="0" applyFont="1" applyBorder="1" applyAlignment="1"/>
    <xf numFmtId="0" fontId="467" fillId="0" borderId="423" xfId="0" applyFont="1" applyBorder="1" applyAlignment="1"/>
    <xf numFmtId="0" fontId="468" fillId="0" borderId="424" xfId="0" applyFont="1" applyBorder="1" applyAlignment="1"/>
    <xf numFmtId="0" fontId="1740" fillId="0" borderId="1656" xfId="0" applyFont="1" applyBorder="1" applyAlignment="1"/>
    <xf numFmtId="0" fontId="1545" fillId="234" borderId="1474" xfId="0" applyFont="1" applyFill="1" applyBorder="1" applyAlignment="1"/>
    <xf numFmtId="0" fontId="469" fillId="0" borderId="425" xfId="0" applyFont="1" applyBorder="1" applyAlignment="1"/>
    <xf numFmtId="0" fontId="470" fillId="0" borderId="426" xfId="0" applyFont="1" applyBorder="1" applyAlignment="1"/>
    <xf numFmtId="0" fontId="471" fillId="0" borderId="427" xfId="0" applyFont="1" applyBorder="1" applyAlignment="1"/>
    <xf numFmtId="0" fontId="472" fillId="0" borderId="428" xfId="0" applyFont="1" applyBorder="1" applyAlignment="1"/>
    <xf numFmtId="0" fontId="1741" fillId="0" borderId="1657" xfId="0" applyFont="1" applyBorder="1" applyAlignment="1"/>
    <xf numFmtId="0" fontId="1559" fillId="248" borderId="1487" xfId="0" applyFont="1" applyFill="1" applyBorder="1" applyAlignment="1"/>
    <xf numFmtId="0" fontId="473" fillId="0" borderId="429" xfId="0" applyFont="1" applyBorder="1" applyAlignment="1"/>
    <xf numFmtId="0" fontId="474" fillId="0" borderId="430" xfId="0" applyFont="1" applyBorder="1" applyAlignment="1"/>
    <xf numFmtId="0" fontId="475" fillId="0" borderId="431" xfId="0" applyFont="1" applyBorder="1" applyAlignment="1"/>
    <xf numFmtId="0" fontId="476" fillId="0" borderId="432" xfId="0" applyFont="1" applyBorder="1" applyAlignment="1"/>
    <xf numFmtId="0" fontId="477" fillId="0" borderId="433" xfId="0" applyFont="1" applyBorder="1" applyAlignment="1"/>
    <xf numFmtId="0" fontId="478" fillId="0" borderId="434" xfId="0" applyFont="1" applyBorder="1" applyAlignment="1"/>
    <xf numFmtId="0" fontId="1742" fillId="0" borderId="1658" xfId="0" applyFont="1" applyBorder="1" applyAlignment="1"/>
    <xf numFmtId="0" fontId="1573" fillId="262" borderId="1500" xfId="0" applyFont="1" applyFill="1" applyBorder="1" applyAlignment="1"/>
    <xf numFmtId="0" fontId="479" fillId="0" borderId="435" xfId="0" applyFont="1" applyBorder="1" applyAlignment="1"/>
    <xf numFmtId="0" fontId="480" fillId="0" borderId="436" xfId="0" applyFont="1" applyBorder="1" applyAlignment="1"/>
    <xf numFmtId="0" fontId="481" fillId="0" borderId="437" xfId="0" applyFont="1" applyBorder="1" applyAlignment="1"/>
    <xf numFmtId="0" fontId="482" fillId="0" borderId="438" xfId="0" applyFont="1" applyBorder="1" applyAlignment="1"/>
    <xf numFmtId="0" fontId="483" fillId="0" borderId="439" xfId="0" applyFont="1" applyBorder="1" applyAlignment="1"/>
    <xf numFmtId="0" fontId="1743" fillId="0" borderId="1659" xfId="0" applyFont="1" applyBorder="1" applyAlignment="1"/>
    <xf numFmtId="0" fontId="1587" fillId="276" borderId="1513" xfId="0" applyFont="1" applyFill="1" applyBorder="1" applyAlignment="1"/>
    <xf numFmtId="0" fontId="484" fillId="0" borderId="440" xfId="0" applyFont="1" applyBorder="1" applyAlignment="1"/>
    <xf numFmtId="0" fontId="485" fillId="0" borderId="441" xfId="0" applyFont="1" applyBorder="1" applyAlignment="1"/>
    <xf numFmtId="0" fontId="445" fillId="0" borderId="401" xfId="0" applyFont="1" applyBorder="1" applyAlignment="1"/>
    <xf numFmtId="0" fontId="446" fillId="0" borderId="402" xfId="0" applyFont="1" applyBorder="1" applyAlignment="1"/>
    <xf numFmtId="0" fontId="447" fillId="0" borderId="403" xfId="0" applyFont="1" applyBorder="1" applyAlignment="1"/>
    <xf numFmtId="0" fontId="448" fillId="0" borderId="404" xfId="0" applyFont="1" applyBorder="1" applyAlignment="1"/>
    <xf numFmtId="0" fontId="449" fillId="0" borderId="405" xfId="0" applyFont="1" applyBorder="1" applyAlignment="1"/>
    <xf numFmtId="0" fontId="450" fillId="0" borderId="406" xfId="0" applyFont="1" applyBorder="1" applyAlignment="1"/>
    <xf numFmtId="0" fontId="451" fillId="0" borderId="407" xfId="0" applyFont="1" applyBorder="1" applyAlignment="1"/>
    <xf numFmtId="0" fontId="452" fillId="0" borderId="408" xfId="0" applyFont="1" applyBorder="1" applyAlignment="1"/>
    <xf numFmtId="0" fontId="453" fillId="0" borderId="409" xfId="0" applyFont="1" applyBorder="1" applyAlignment="1"/>
    <xf numFmtId="0" fontId="454" fillId="0" borderId="410" xfId="0" applyFont="1" applyBorder="1" applyAlignment="1"/>
    <xf numFmtId="0" fontId="455" fillId="0" borderId="411" xfId="0" applyFont="1" applyBorder="1" applyAlignment="1"/>
    <xf numFmtId="0" fontId="456" fillId="0" borderId="412" xfId="0" applyFont="1" applyBorder="1" applyAlignment="1"/>
    <xf numFmtId="0" fontId="457" fillId="0" borderId="413" xfId="0" applyFont="1" applyBorder="1" applyAlignment="1"/>
    <xf numFmtId="0" fontId="458" fillId="0" borderId="414" xfId="0" applyFont="1" applyBorder="1" applyAlignment="1"/>
    <xf numFmtId="0" fontId="459" fillId="0" borderId="415" xfId="0" applyFont="1" applyBorder="1" applyAlignment="1"/>
    <xf numFmtId="0" fontId="460" fillId="0" borderId="416" xfId="0" applyFont="1" applyBorder="1" applyAlignment="1"/>
    <xf numFmtId="0" fontId="461" fillId="0" borderId="417" xfId="0" applyFont="1" applyBorder="1" applyAlignment="1"/>
    <xf numFmtId="0" fontId="462" fillId="0" borderId="418" xfId="0" applyFont="1" applyBorder="1" applyAlignment="1"/>
    <xf numFmtId="0" fontId="463" fillId="0" borderId="419" xfId="0" applyFont="1" applyBorder="1" applyAlignment="1"/>
    <xf numFmtId="0" fontId="464" fillId="0" borderId="420" xfId="0" applyFont="1" applyBorder="1" applyAlignment="1"/>
    <xf numFmtId="0" fontId="1739" fillId="0" borderId="1655" xfId="0" applyFont="1" applyBorder="1" applyAlignment="1"/>
    <xf numFmtId="0" fontId="559" fillId="0" borderId="515" xfId="0" applyFont="1" applyBorder="1" applyAlignment="1"/>
    <xf numFmtId="0" fontId="560" fillId="0" borderId="516" xfId="0" applyFont="1" applyBorder="1" applyAlignment="1"/>
    <xf numFmtId="0" fontId="561" fillId="0" borderId="517" xfId="0" applyFont="1" applyBorder="1" applyAlignment="1"/>
    <xf numFmtId="0" fontId="562" fillId="0" borderId="518" xfId="0" applyFont="1" applyBorder="1" applyAlignment="1"/>
    <xf numFmtId="0" fontId="563" fillId="0" borderId="519" xfId="0" applyFont="1" applyBorder="1" applyAlignment="1"/>
    <xf numFmtId="165" fontId="1362" fillId="50" borderId="1314" xfId="0" applyNumberFormat="1" applyFont="1" applyFill="1" applyBorder="1"/>
    <xf numFmtId="0" fontId="2933" fillId="626" borderId="1882" xfId="0" applyNumberFormat="1" applyFont="1" applyFill="1" applyBorder="1" applyAlignment="1" applyProtection="1">
      <alignment horizontal="center" vertical="center" wrapText="1"/>
    </xf>
    <xf numFmtId="0" fontId="2933" fillId="626" borderId="1854" xfId="0" applyNumberFormat="1" applyFont="1" applyFill="1" applyBorder="1" applyAlignment="1" applyProtection="1">
      <alignment horizontal="center" vertical="center" wrapText="1"/>
    </xf>
    <xf numFmtId="0" fontId="10" fillId="0" borderId="1854" xfId="1" applyBorder="1"/>
    <xf numFmtId="0" fontId="2933" fillId="600" borderId="1854" xfId="0" applyNumberFormat="1" applyFont="1" applyFill="1" applyBorder="1" applyAlignment="1" applyProtection="1">
      <alignment horizontal="center" vertical="center" wrapText="1"/>
    </xf>
    <xf numFmtId="0" fontId="2933" fillId="543" borderId="1782" xfId="1" applyFont="1" applyFill="1" applyBorder="1" applyAlignment="1">
      <alignment horizontal="center" vertical="center" wrapText="1"/>
    </xf>
    <xf numFmtId="0" fontId="2932" fillId="0" borderId="1854" xfId="1" applyFont="1" applyBorder="1"/>
    <xf numFmtId="0" fontId="0" fillId="0" borderId="0" xfId="0"/>
    <xf numFmtId="0" fontId="2939" fillId="0" borderId="1782" xfId="1" applyFont="1" applyBorder="1"/>
    <xf numFmtId="0" fontId="2939" fillId="0" borderId="1782" xfId="1" applyFont="1" applyFill="1" applyBorder="1"/>
    <xf numFmtId="0" fontId="12" fillId="0" borderId="0" xfId="0" applyFont="1"/>
    <xf numFmtId="0" fontId="12" fillId="0" borderId="1854" xfId="0" applyFont="1" applyBorder="1"/>
    <xf numFmtId="164" fontId="12" fillId="0" borderId="1854" xfId="0" applyNumberFormat="1" applyFont="1" applyBorder="1"/>
    <xf numFmtId="0" fontId="12" fillId="0" borderId="1854" xfId="0" applyFont="1" applyBorder="1" applyAlignment="1"/>
    <xf numFmtId="164" fontId="2939" fillId="0" borderId="1782" xfId="1" applyNumberFormat="1" applyFont="1" applyBorder="1" applyAlignment="1">
      <alignment wrapText="1"/>
    </xf>
    <xf numFmtId="0" fontId="0" fillId="0" borderId="0" xfId="0"/>
    <xf numFmtId="0" fontId="12" fillId="323" borderId="1720" xfId="3" applyFont="1" applyFill="1" applyBorder="1"/>
    <xf numFmtId="0" fontId="0" fillId="0" borderId="0" xfId="0"/>
    <xf numFmtId="0" fontId="5" fillId="0" borderId="1720" xfId="9"/>
    <xf numFmtId="0" fontId="5" fillId="0" borderId="1720" xfId="10"/>
    <xf numFmtId="0" fontId="5" fillId="0" borderId="1720" xfId="10" applyFill="1"/>
    <xf numFmtId="0" fontId="5" fillId="0" borderId="1720" xfId="10" applyAlignment="1">
      <alignment vertical="center"/>
    </xf>
    <xf numFmtId="0" fontId="5" fillId="0" borderId="1720" xfId="10" applyFill="1" applyBorder="1"/>
    <xf numFmtId="0" fontId="0" fillId="0" borderId="1720" xfId="11" applyFont="1" applyFill="1" applyBorder="1" applyAlignment="1">
      <alignment vertical="center" wrapText="1"/>
    </xf>
    <xf numFmtId="0" fontId="3037" fillId="0" borderId="1720" xfId="10" applyFont="1"/>
    <xf numFmtId="2" fontId="5" fillId="0" borderId="1861" xfId="10" applyNumberFormat="1" applyBorder="1" applyAlignment="1">
      <alignment horizontal="center"/>
    </xf>
    <xf numFmtId="2" fontId="5" fillId="0" borderId="1861" xfId="10" applyNumberFormat="1" applyBorder="1" applyAlignment="1"/>
    <xf numFmtId="2" fontId="5" fillId="646" borderId="1892" xfId="10" applyNumberFormat="1" applyFill="1" applyBorder="1"/>
    <xf numFmtId="0" fontId="2936" fillId="646" borderId="1724" xfId="12" applyFont="1" applyFill="1" applyBorder="1" applyAlignment="1">
      <alignment horizontal="right" vertical="center" wrapText="1"/>
    </xf>
    <xf numFmtId="2" fontId="5" fillId="0" borderId="1892" xfId="10" applyNumberFormat="1" applyBorder="1"/>
    <xf numFmtId="0" fontId="2936" fillId="0" borderId="1724" xfId="12" applyFont="1" applyFill="1" applyBorder="1" applyAlignment="1">
      <alignment horizontal="right" wrapText="1"/>
    </xf>
    <xf numFmtId="0" fontId="2936" fillId="0" borderId="1724" xfId="12" applyFont="1" applyFill="1" applyBorder="1" applyAlignment="1">
      <alignment horizontal="right" vertical="center" wrapText="1"/>
    </xf>
    <xf numFmtId="0" fontId="2936" fillId="0" borderId="1904" xfId="10" applyFont="1" applyBorder="1" applyAlignment="1">
      <alignment horizontal="right"/>
    </xf>
    <xf numFmtId="0" fontId="5" fillId="0" borderId="1861" xfId="10" applyBorder="1" applyAlignment="1">
      <alignment horizontal="center"/>
    </xf>
    <xf numFmtId="0" fontId="5" fillId="0" borderId="1861" xfId="10" applyBorder="1" applyAlignment="1"/>
    <xf numFmtId="2" fontId="5" fillId="646" borderId="1894" xfId="10" applyNumberFormat="1" applyFill="1" applyBorder="1"/>
    <xf numFmtId="2" fontId="5" fillId="646" borderId="1893" xfId="10" applyNumberFormat="1" applyFill="1" applyBorder="1"/>
    <xf numFmtId="2" fontId="5" fillId="0" borderId="1894" xfId="10" applyNumberFormat="1" applyBorder="1"/>
    <xf numFmtId="0" fontId="2936" fillId="0" borderId="1724" xfId="12" applyFont="1" applyFill="1" applyBorder="1" applyAlignment="1">
      <alignment horizontal="right"/>
    </xf>
    <xf numFmtId="2" fontId="5" fillId="0" borderId="1893" xfId="10" applyNumberFormat="1" applyBorder="1"/>
    <xf numFmtId="0" fontId="2936" fillId="0" borderId="1854" xfId="10" applyFont="1" applyBorder="1" applyAlignment="1">
      <alignment horizontal="right"/>
    </xf>
    <xf numFmtId="2" fontId="5" fillId="0" borderId="1891" xfId="10" applyNumberFormat="1" applyBorder="1"/>
    <xf numFmtId="2" fontId="5" fillId="0" borderId="1890" xfId="10" applyNumberFormat="1" applyBorder="1"/>
    <xf numFmtId="0" fontId="2936" fillId="646" borderId="1724" xfId="12" applyFont="1" applyFill="1" applyBorder="1" applyAlignment="1">
      <alignment horizontal="right"/>
    </xf>
    <xf numFmtId="2" fontId="5" fillId="646" borderId="1906" xfId="10" applyNumberFormat="1" applyFill="1" applyBorder="1"/>
    <xf numFmtId="2" fontId="5" fillId="646" borderId="1896" xfId="10" applyNumberFormat="1" applyFill="1" applyBorder="1"/>
    <xf numFmtId="2" fontId="5" fillId="0" borderId="1896" xfId="10" applyNumberFormat="1" applyBorder="1"/>
    <xf numFmtId="2" fontId="5" fillId="0" borderId="1904" xfId="10" applyNumberFormat="1" applyBorder="1"/>
    <xf numFmtId="2" fontId="5" fillId="0" borderId="1895" xfId="10" applyNumberFormat="1" applyBorder="1"/>
    <xf numFmtId="0" fontId="5" fillId="0" borderId="1720" xfId="10" applyBorder="1"/>
    <xf numFmtId="0" fontId="2923" fillId="0" borderId="1854" xfId="10" applyFont="1" applyBorder="1" applyAlignment="1">
      <alignment horizontal="center" vertical="center" wrapText="1"/>
    </xf>
    <xf numFmtId="0" fontId="2923" fillId="0" borderId="1854" xfId="10" applyFont="1" applyBorder="1" applyAlignment="1">
      <alignment vertical="center" wrapText="1"/>
    </xf>
    <xf numFmtId="0" fontId="2924" fillId="0" borderId="1903" xfId="10" applyFont="1" applyBorder="1" applyAlignment="1">
      <alignment vertical="center" wrapText="1"/>
    </xf>
    <xf numFmtId="0" fontId="5" fillId="0" borderId="1725" xfId="10" applyBorder="1" applyAlignment="1">
      <alignment horizontal="center" vertical="center"/>
    </xf>
    <xf numFmtId="0" fontId="2924" fillId="0" borderId="1754" xfId="10" applyFont="1" applyBorder="1" applyAlignment="1">
      <alignment horizontal="center" vertical="center" wrapText="1"/>
    </xf>
    <xf numFmtId="0" fontId="3033" fillId="0" borderId="1720" xfId="10" applyFont="1"/>
    <xf numFmtId="0" fontId="3041" fillId="0" borderId="1720" xfId="10" applyFont="1" applyBorder="1" applyAlignment="1">
      <alignment horizontal="left"/>
    </xf>
    <xf numFmtId="0" fontId="3041" fillId="0" borderId="1720" xfId="10" applyFont="1"/>
    <xf numFmtId="0" fontId="3039" fillId="0" borderId="1720" xfId="10" applyFont="1"/>
    <xf numFmtId="0" fontId="5" fillId="0" borderId="1754" xfId="10" applyBorder="1" applyAlignment="1"/>
    <xf numFmtId="0" fontId="5" fillId="0" borderId="1728" xfId="10" applyBorder="1" applyAlignment="1"/>
    <xf numFmtId="0" fontId="5" fillId="0" borderId="1854" xfId="10" applyBorder="1" applyAlignment="1"/>
    <xf numFmtId="0" fontId="5" fillId="0" borderId="1882" xfId="10" applyBorder="1" applyAlignment="1"/>
    <xf numFmtId="0" fontId="5" fillId="0" borderId="1885" xfId="10" applyBorder="1" applyAlignment="1"/>
    <xf numFmtId="0" fontId="5" fillId="0" borderId="1888" xfId="10" applyBorder="1" applyAlignment="1"/>
    <xf numFmtId="0" fontId="5" fillId="0" borderId="1886" xfId="10" applyBorder="1" applyAlignment="1"/>
    <xf numFmtId="0" fontId="5" fillId="0" borderId="1889" xfId="10" applyBorder="1" applyAlignment="1"/>
    <xf numFmtId="0" fontId="5" fillId="0" borderId="1887" xfId="10" applyBorder="1" applyAlignment="1"/>
    <xf numFmtId="0" fontId="2936" fillId="643" borderId="1904" xfId="10" applyFont="1" applyFill="1" applyBorder="1" applyAlignment="1">
      <alignment horizontal="right"/>
    </xf>
    <xf numFmtId="2" fontId="5" fillId="643" borderId="1890" xfId="10" applyNumberFormat="1" applyFill="1" applyBorder="1"/>
    <xf numFmtId="2" fontId="5" fillId="643" borderId="1904" xfId="10" applyNumberFormat="1" applyFill="1" applyBorder="1"/>
    <xf numFmtId="2" fontId="5" fillId="643" borderId="1895" xfId="10" applyNumberFormat="1" applyFill="1" applyBorder="1"/>
    <xf numFmtId="0" fontId="2936" fillId="643" borderId="1724" xfId="12" applyFont="1" applyFill="1" applyBorder="1" applyAlignment="1">
      <alignment horizontal="right" vertical="center" wrapText="1"/>
    </xf>
    <xf numFmtId="0" fontId="2936" fillId="643" borderId="1724" xfId="12" applyFont="1" applyFill="1" applyBorder="1" applyAlignment="1">
      <alignment horizontal="right" wrapText="1"/>
    </xf>
    <xf numFmtId="2" fontId="5" fillId="643" borderId="1892" xfId="10" applyNumberFormat="1" applyFill="1" applyBorder="1"/>
    <xf numFmtId="2" fontId="5" fillId="0" borderId="1892" xfId="10" applyNumberFormat="1" applyFill="1" applyBorder="1"/>
    <xf numFmtId="2" fontId="5" fillId="0" borderId="1893" xfId="10" applyNumberFormat="1" applyFill="1" applyBorder="1"/>
    <xf numFmtId="2" fontId="5" fillId="0" borderId="1905" xfId="10" applyNumberFormat="1" applyFill="1" applyBorder="1"/>
    <xf numFmtId="2" fontId="5" fillId="0" borderId="1894" xfId="10" applyNumberFormat="1" applyFill="1" applyBorder="1"/>
    <xf numFmtId="2" fontId="5" fillId="0" borderId="1906" xfId="10" applyNumberFormat="1" applyFill="1" applyBorder="1"/>
    <xf numFmtId="0" fontId="2936" fillId="0" borderId="1733" xfId="12" applyFont="1" applyFill="1" applyBorder="1" applyAlignment="1">
      <alignment horizontal="right" vertical="center" wrapText="1"/>
    </xf>
    <xf numFmtId="2" fontId="5" fillId="0" borderId="1890" xfId="10" applyNumberFormat="1" applyFill="1" applyBorder="1"/>
    <xf numFmtId="2" fontId="5" fillId="0" borderId="1904" xfId="10" applyNumberFormat="1" applyFill="1" applyBorder="1"/>
    <xf numFmtId="0" fontId="2936" fillId="0" borderId="1897" xfId="10" applyFont="1" applyBorder="1" applyAlignment="1">
      <alignment horizontal="right"/>
    </xf>
    <xf numFmtId="2" fontId="5" fillId="0" borderId="1897" xfId="10" applyNumberFormat="1" applyBorder="1"/>
    <xf numFmtId="2" fontId="5" fillId="0" borderId="1906" xfId="10" applyNumberFormat="1" applyBorder="1"/>
    <xf numFmtId="0" fontId="2936" fillId="646" borderId="1733" xfId="12" applyFont="1" applyFill="1" applyBorder="1" applyAlignment="1">
      <alignment horizontal="right" vertical="center" wrapText="1"/>
    </xf>
    <xf numFmtId="2" fontId="5" fillId="646" borderId="1890" xfId="10" applyNumberFormat="1" applyFill="1" applyBorder="1"/>
    <xf numFmtId="2" fontId="5" fillId="646" borderId="1904" xfId="10" applyNumberFormat="1" applyFill="1" applyBorder="1"/>
    <xf numFmtId="0" fontId="2936" fillId="643" borderId="1897" xfId="10" applyFont="1" applyFill="1" applyBorder="1" applyAlignment="1">
      <alignment horizontal="right"/>
    </xf>
    <xf numFmtId="2" fontId="5" fillId="643" borderId="1897" xfId="10" applyNumberFormat="1" applyFill="1" applyBorder="1"/>
    <xf numFmtId="2" fontId="5" fillId="643" borderId="1894" xfId="10" applyNumberFormat="1" applyFill="1" applyBorder="1"/>
    <xf numFmtId="2" fontId="5" fillId="643" borderId="1906" xfId="10" applyNumberFormat="1" applyFill="1" applyBorder="1"/>
    <xf numFmtId="0" fontId="5" fillId="644" borderId="1724" xfId="10" applyFill="1" applyBorder="1"/>
    <xf numFmtId="0" fontId="5" fillId="644" borderId="1725" xfId="10" applyFill="1" applyBorder="1"/>
    <xf numFmtId="0" fontId="5" fillId="644" borderId="1903" xfId="10" applyFill="1" applyBorder="1"/>
    <xf numFmtId="0" fontId="5" fillId="0" borderId="1724" xfId="10" applyBorder="1" applyAlignment="1">
      <alignment horizontal="center" vertical="center"/>
    </xf>
    <xf numFmtId="0" fontId="5" fillId="0" borderId="1726" xfId="10" applyBorder="1" applyAlignment="1">
      <alignment horizontal="center" vertical="center"/>
    </xf>
    <xf numFmtId="0" fontId="2924" fillId="0" borderId="1724" xfId="10" applyFont="1" applyBorder="1" applyAlignment="1">
      <alignment horizontal="center" vertical="center" wrapText="1"/>
    </xf>
    <xf numFmtId="0" fontId="2924" fillId="0" borderId="1725" xfId="10" applyFont="1" applyBorder="1" applyAlignment="1">
      <alignment horizontal="center" vertical="center" wrapText="1"/>
    </xf>
    <xf numFmtId="0" fontId="2924" fillId="0" borderId="1726" xfId="10" applyFont="1" applyBorder="1" applyAlignment="1">
      <alignment horizontal="center" vertical="center" wrapText="1"/>
    </xf>
    <xf numFmtId="0" fontId="2936" fillId="0" borderId="1897" xfId="10" applyFont="1" applyFill="1" applyBorder="1" applyAlignment="1">
      <alignment horizontal="right"/>
    </xf>
    <xf numFmtId="2" fontId="5" fillId="0" borderId="1895" xfId="10" applyNumberFormat="1" applyFill="1" applyBorder="1"/>
    <xf numFmtId="0" fontId="2936" fillId="643" borderId="1724" xfId="12" applyFont="1" applyFill="1" applyBorder="1" applyAlignment="1">
      <alignment horizontal="right"/>
    </xf>
    <xf numFmtId="0" fontId="42" fillId="644" borderId="1854" xfId="11" applyFont="1" applyFill="1" applyBorder="1" applyAlignment="1">
      <alignment horizontal="center" vertical="center" wrapText="1"/>
    </xf>
    <xf numFmtId="0" fontId="2923" fillId="644" borderId="1882" xfId="11" applyFont="1" applyFill="1" applyBorder="1" applyAlignment="1">
      <alignment horizontal="center" vertical="center" wrapText="1"/>
    </xf>
    <xf numFmtId="0" fontId="2923" fillId="644" borderId="1724" xfId="11" applyFont="1" applyFill="1" applyBorder="1" applyAlignment="1">
      <alignment horizontal="center" wrapText="1"/>
    </xf>
    <xf numFmtId="0" fontId="2923" fillId="644" borderId="1733" xfId="11" applyFont="1" applyFill="1" applyBorder="1" applyAlignment="1">
      <alignment horizontal="center" wrapText="1"/>
    </xf>
    <xf numFmtId="0" fontId="2923" fillId="644" borderId="1730" xfId="10" applyFont="1" applyFill="1" applyBorder="1" applyAlignment="1">
      <alignment horizontal="center"/>
    </xf>
    <xf numFmtId="0" fontId="42" fillId="644" borderId="1854" xfId="11" applyFont="1" applyFill="1" applyBorder="1" applyAlignment="1">
      <alignment horizontal="center" wrapText="1"/>
    </xf>
    <xf numFmtId="2" fontId="5" fillId="643" borderId="1893" xfId="10" applyNumberFormat="1" applyFill="1" applyBorder="1"/>
    <xf numFmtId="0" fontId="2936" fillId="643" borderId="1730" xfId="12" applyFont="1" applyFill="1" applyBorder="1" applyAlignment="1">
      <alignment horizontal="right" wrapText="1"/>
    </xf>
    <xf numFmtId="0" fontId="2936" fillId="0" borderId="1730" xfId="12" applyFont="1" applyFill="1" applyBorder="1" applyAlignment="1">
      <alignment horizontal="right" wrapText="1"/>
    </xf>
    <xf numFmtId="2" fontId="5" fillId="646" borderId="1895" xfId="10" applyNumberFormat="1" applyFill="1" applyBorder="1"/>
    <xf numFmtId="0" fontId="0" fillId="0" borderId="0" xfId="0"/>
    <xf numFmtId="0" fontId="3039" fillId="0" borderId="1720" xfId="14" applyFont="1"/>
    <xf numFmtId="0" fontId="3" fillId="0" borderId="1720" xfId="14"/>
    <xf numFmtId="0" fontId="3041" fillId="0" borderId="1720" xfId="14" applyFont="1"/>
    <xf numFmtId="0" fontId="3041" fillId="0" borderId="1720" xfId="14" applyFont="1" applyBorder="1" applyAlignment="1">
      <alignment horizontal="left"/>
    </xf>
    <xf numFmtId="0" fontId="3033" fillId="0" borderId="1720" xfId="14" applyFont="1"/>
    <xf numFmtId="0" fontId="3" fillId="0" borderId="1720" xfId="14" applyAlignment="1">
      <alignment vertical="center" wrapText="1"/>
    </xf>
    <xf numFmtId="0" fontId="3" fillId="0" borderId="1720" xfId="14" applyAlignment="1">
      <alignment horizontal="center" vertical="center" wrapText="1"/>
    </xf>
    <xf numFmtId="0" fontId="3" fillId="0" borderId="1720" xfId="14" applyAlignment="1">
      <alignment vertical="center"/>
    </xf>
    <xf numFmtId="0" fontId="3031" fillId="627" borderId="1854" xfId="14" applyFont="1" applyFill="1" applyBorder="1" applyAlignment="1">
      <alignment horizontal="center" vertical="center" wrapText="1"/>
    </xf>
    <xf numFmtId="0" fontId="42" fillId="627" borderId="1854" xfId="14" applyFont="1" applyFill="1" applyBorder="1" applyAlignment="1">
      <alignment horizontal="center" vertical="top" wrapText="1"/>
    </xf>
    <xf numFmtId="0" fontId="2924" fillId="627" borderId="1854" xfId="14" applyFont="1" applyFill="1" applyBorder="1" applyAlignment="1">
      <alignment horizontal="center" vertical="top" wrapText="1"/>
    </xf>
    <xf numFmtId="0" fontId="3031" fillId="627" borderId="1854" xfId="14" applyFont="1" applyFill="1" applyBorder="1" applyAlignment="1">
      <alignment horizontal="center" vertical="top" wrapText="1"/>
    </xf>
    <xf numFmtId="0" fontId="3" fillId="627" borderId="1854" xfId="14" applyFont="1" applyFill="1" applyBorder="1" applyAlignment="1">
      <alignment horizontal="center" vertical="top"/>
    </xf>
    <xf numFmtId="0" fontId="3" fillId="627" borderId="1854" xfId="14" applyFill="1" applyBorder="1" applyAlignment="1">
      <alignment horizontal="center" vertical="top"/>
    </xf>
    <xf numFmtId="0" fontId="3" fillId="0" borderId="1720" xfId="14" applyAlignment="1">
      <alignment vertical="center" textRotation="90"/>
    </xf>
    <xf numFmtId="0" fontId="3031" fillId="628" borderId="1854" xfId="14" applyFont="1" applyFill="1" applyBorder="1" applyAlignment="1">
      <alignment vertical="center" wrapText="1"/>
    </xf>
    <xf numFmtId="0" fontId="3031" fillId="0" borderId="1854" xfId="14" applyFont="1" applyBorder="1" applyAlignment="1">
      <alignment horizontal="center" vertical="center" textRotation="90" wrapText="1"/>
    </xf>
    <xf numFmtId="0" fontId="2924" fillId="0" borderId="1854" xfId="14" applyFont="1" applyBorder="1" applyAlignment="1">
      <alignment horizontal="center" vertical="center" textRotation="90" wrapText="1"/>
    </xf>
    <xf numFmtId="0" fontId="3035" fillId="0" borderId="1854" xfId="14" applyFont="1" applyBorder="1" applyAlignment="1">
      <alignment horizontal="center" vertical="center" textRotation="90" wrapText="1"/>
    </xf>
    <xf numFmtId="0" fontId="3036" fillId="0" borderId="1854" xfId="14" applyFont="1" applyBorder="1" applyAlignment="1">
      <alignment horizontal="center" vertical="center" textRotation="90" wrapText="1"/>
    </xf>
    <xf numFmtId="0" fontId="3031" fillId="0" borderId="1720" xfId="14" applyFont="1" applyBorder="1" applyAlignment="1">
      <alignment vertical="center" textRotation="90" wrapText="1"/>
    </xf>
    <xf numFmtId="0" fontId="2931" fillId="0" borderId="1720" xfId="14" applyFont="1" applyBorder="1" applyAlignment="1">
      <alignment vertical="center" textRotation="90" wrapText="1"/>
    </xf>
    <xf numFmtId="0" fontId="2935" fillId="0" borderId="1720" xfId="14" applyFont="1" applyBorder="1" applyAlignment="1">
      <alignment vertical="center" textRotation="90" wrapText="1"/>
    </xf>
    <xf numFmtId="0" fontId="3047" fillId="0" borderId="1720" xfId="14" applyFont="1" applyBorder="1" applyAlignment="1">
      <alignment vertical="center" textRotation="90" wrapText="1"/>
    </xf>
    <xf numFmtId="0" fontId="3048" fillId="0" borderId="1720" xfId="14" applyFont="1" applyBorder="1" applyAlignment="1">
      <alignment vertical="center" textRotation="90" wrapText="1"/>
    </xf>
    <xf numFmtId="0" fontId="3049" fillId="0" borderId="1720" xfId="14" applyFont="1" applyBorder="1" applyAlignment="1">
      <alignment vertical="center" textRotation="90" wrapText="1"/>
    </xf>
    <xf numFmtId="0" fontId="3049" fillId="0" borderId="1720" xfId="14" applyFont="1" applyBorder="1" applyAlignment="1">
      <alignment vertical="center" textRotation="90"/>
    </xf>
    <xf numFmtId="0" fontId="2923" fillId="0" borderId="1854" xfId="14" applyFont="1" applyBorder="1" applyAlignment="1">
      <alignment vertical="center" wrapText="1"/>
    </xf>
    <xf numFmtId="0" fontId="3" fillId="0" borderId="1854" xfId="14" applyBorder="1"/>
    <xf numFmtId="0" fontId="3" fillId="0" borderId="1892" xfId="14" applyBorder="1"/>
    <xf numFmtId="0" fontId="3" fillId="0" borderId="1882" xfId="14" applyBorder="1"/>
    <xf numFmtId="0" fontId="3" fillId="0" borderId="1894" xfId="14" applyBorder="1"/>
    <xf numFmtId="0" fontId="3" fillId="0" borderId="1720" xfId="14" applyBorder="1"/>
    <xf numFmtId="0" fontId="3" fillId="0" borderId="1720" xfId="14" applyFill="1" applyBorder="1"/>
    <xf numFmtId="0" fontId="3037" fillId="0" borderId="1720" xfId="14" applyFont="1"/>
    <xf numFmtId="0" fontId="2923" fillId="0" borderId="1720" xfId="14" applyFont="1" applyBorder="1" applyAlignment="1">
      <alignment horizontal="center"/>
    </xf>
    <xf numFmtId="0" fontId="3" fillId="0" borderId="1720" xfId="14" applyAlignment="1">
      <alignment horizontal="center" vertical="center"/>
    </xf>
    <xf numFmtId="0" fontId="2924" fillId="627" borderId="1883" xfId="14" applyFont="1" applyFill="1" applyBorder="1" applyAlignment="1">
      <alignment horizontal="center" vertical="center" wrapText="1"/>
    </xf>
    <xf numFmtId="0" fontId="3" fillId="627" borderId="1883" xfId="14" applyFill="1" applyBorder="1" applyAlignment="1">
      <alignment horizontal="center" vertical="center" wrapText="1"/>
    </xf>
    <xf numFmtId="0" fontId="3" fillId="627" borderId="1883" xfId="14" applyFont="1" applyFill="1" applyBorder="1" applyAlignment="1">
      <alignment horizontal="center" vertical="center" wrapText="1"/>
    </xf>
    <xf numFmtId="0" fontId="3" fillId="627" borderId="1901" xfId="14" applyFill="1" applyBorder="1" applyAlignment="1">
      <alignment horizontal="center" vertical="center" wrapText="1"/>
    </xf>
    <xf numFmtId="0" fontId="3031" fillId="628" borderId="1854" xfId="14" applyFont="1" applyFill="1" applyBorder="1" applyAlignment="1">
      <alignment horizontal="center" vertical="center" wrapText="1"/>
    </xf>
    <xf numFmtId="0" fontId="3" fillId="0" borderId="1882" xfId="14" applyFont="1" applyBorder="1" applyAlignment="1">
      <alignment horizontal="center" vertical="center" textRotation="90" wrapText="1"/>
    </xf>
    <xf numFmtId="0" fontId="3" fillId="0" borderId="1916" xfId="14" applyBorder="1"/>
    <xf numFmtId="0" fontId="3" fillId="0" borderId="1891" xfId="14" applyBorder="1"/>
    <xf numFmtId="0" fontId="3" fillId="0" borderId="1720" xfId="14" applyFill="1"/>
    <xf numFmtId="0" fontId="2939" fillId="0" borderId="1720" xfId="14" applyFont="1" applyFill="1"/>
    <xf numFmtId="0" fontId="3" fillId="0" borderId="1898" xfId="14" applyBorder="1"/>
    <xf numFmtId="0" fontId="3050" fillId="0" borderId="1720" xfId="14" applyFont="1" applyAlignment="1">
      <alignment vertical="center"/>
    </xf>
    <xf numFmtId="0" fontId="3037" fillId="0" borderId="1720" xfId="14" applyFont="1" applyAlignment="1">
      <alignment horizontal="center"/>
    </xf>
    <xf numFmtId="0" fontId="3037" fillId="0" borderId="1720" xfId="14" quotePrefix="1" applyFont="1"/>
    <xf numFmtId="0" fontId="3038" fillId="0" borderId="1720" xfId="14" applyFont="1"/>
    <xf numFmtId="0" fontId="3" fillId="0" borderId="1733" xfId="14" applyBorder="1"/>
    <xf numFmtId="0" fontId="3" fillId="0" borderId="1727" xfId="14" applyBorder="1"/>
    <xf numFmtId="0" fontId="2923" fillId="0" borderId="1754" xfId="14" applyFont="1" applyBorder="1"/>
    <xf numFmtId="0" fontId="3" fillId="0" borderId="1891" xfId="14" applyFont="1" applyBorder="1"/>
    <xf numFmtId="0" fontId="3037" fillId="0" borderId="1733" xfId="14" applyFont="1" applyBorder="1" applyAlignment="1">
      <alignment horizontal="center"/>
    </xf>
    <xf numFmtId="0" fontId="3037" fillId="0" borderId="1727" xfId="14" applyFont="1" applyBorder="1" applyAlignment="1">
      <alignment horizontal="center"/>
    </xf>
    <xf numFmtId="0" fontId="3" fillId="0" borderId="1727" xfId="14" applyFill="1" applyBorder="1"/>
    <xf numFmtId="0" fontId="2941" fillId="0" borderId="1720" xfId="14" applyFont="1" applyAlignment="1">
      <alignment horizontal="center"/>
    </xf>
    <xf numFmtId="0" fontId="2923" fillId="0" borderId="1720" xfId="14" applyFont="1"/>
    <xf numFmtId="0" fontId="3" fillId="0" borderId="1754" xfId="14" applyFont="1" applyBorder="1" applyAlignment="1">
      <alignment horizontal="center"/>
    </xf>
    <xf numFmtId="0" fontId="3" fillId="0" borderId="1754" xfId="14" applyFont="1" applyBorder="1"/>
    <xf numFmtId="0" fontId="2923" fillId="0" borderId="1854" xfId="14" applyFont="1" applyBorder="1"/>
    <xf numFmtId="0" fontId="2941" fillId="0" borderId="1854" xfId="14" applyFont="1" applyBorder="1" applyAlignment="1">
      <alignment horizontal="center"/>
    </xf>
    <xf numFmtId="0" fontId="3" fillId="0" borderId="1854" xfId="14" applyBorder="1" applyAlignment="1">
      <alignment wrapText="1"/>
    </xf>
    <xf numFmtId="0" fontId="3040" fillId="0" borderId="1720" xfId="14" applyFont="1" applyBorder="1" applyAlignment="1">
      <alignment horizontal="left"/>
    </xf>
    <xf numFmtId="0" fontId="3031" fillId="627" borderId="1724" xfId="14" applyFont="1" applyFill="1" applyBorder="1" applyAlignment="1">
      <alignment horizontal="center" vertical="center" wrapText="1"/>
    </xf>
    <xf numFmtId="0" fontId="2936" fillId="627" borderId="1854" xfId="14" applyFont="1" applyFill="1" applyBorder="1" applyAlignment="1">
      <alignment horizontal="center" vertical="center" wrapText="1"/>
    </xf>
    <xf numFmtId="0" fontId="3046" fillId="627" borderId="1854" xfId="14" applyFont="1" applyFill="1" applyBorder="1" applyAlignment="1">
      <alignment horizontal="center" vertical="center" wrapText="1"/>
    </xf>
    <xf numFmtId="0" fontId="3046" fillId="627" borderId="1724" xfId="14" applyFont="1" applyFill="1" applyBorder="1" applyAlignment="1">
      <alignment horizontal="center" vertical="center" wrapText="1"/>
    </xf>
    <xf numFmtId="0" fontId="3" fillId="0" borderId="1731" xfId="14" applyBorder="1" applyAlignment="1"/>
    <xf numFmtId="0" fontId="3" fillId="0" borderId="1720" xfId="14" applyAlignment="1"/>
    <xf numFmtId="0" fontId="3031" fillId="628" borderId="1724" xfId="14" applyFont="1" applyFill="1" applyBorder="1" applyAlignment="1">
      <alignment horizontal="center" vertical="center" wrapText="1"/>
    </xf>
    <xf numFmtId="0" fontId="3" fillId="0" borderId="1854" xfId="14" applyBorder="1" applyAlignment="1">
      <alignment horizontal="center" vertical="center"/>
    </xf>
    <xf numFmtId="0" fontId="2924" fillId="0" borderId="1854" xfId="14" applyFont="1" applyBorder="1" applyAlignment="1">
      <alignment horizontal="center" vertical="center" wrapText="1"/>
    </xf>
    <xf numFmtId="0" fontId="2924" fillId="0" borderId="1724" xfId="14" applyFont="1" applyBorder="1" applyAlignment="1">
      <alignment horizontal="center" vertical="center" wrapText="1"/>
    </xf>
    <xf numFmtId="0" fontId="3031" fillId="0" borderId="1724" xfId="14" applyFont="1" applyFill="1" applyBorder="1" applyAlignment="1">
      <alignment horizontal="center" vertical="center" wrapText="1"/>
    </xf>
    <xf numFmtId="0" fontId="3" fillId="0" borderId="1724" xfId="14" applyBorder="1" applyAlignment="1">
      <alignment horizontal="center" vertical="center"/>
    </xf>
    <xf numFmtId="0" fontId="2923" fillId="0" borderId="1754" xfId="14" applyFont="1" applyBorder="1" applyAlignment="1">
      <alignment vertical="center" wrapText="1"/>
    </xf>
    <xf numFmtId="0" fontId="2923" fillId="0" borderId="1720" xfId="14" applyFont="1" applyFill="1" applyBorder="1" applyAlignment="1">
      <alignment vertical="center" wrapText="1"/>
    </xf>
    <xf numFmtId="0" fontId="3" fillId="0" borderId="1903" xfId="14" applyBorder="1" applyAlignment="1">
      <alignment horizontal="center" vertical="center"/>
    </xf>
    <xf numFmtId="0" fontId="2924" fillId="0" borderId="1903" xfId="14" applyFont="1" applyBorder="1" applyAlignment="1">
      <alignment vertical="center" wrapText="1"/>
    </xf>
    <xf numFmtId="0" fontId="3" fillId="0" borderId="1919" xfId="14" applyBorder="1" applyAlignment="1">
      <alignment horizontal="center"/>
    </xf>
    <xf numFmtId="0" fontId="3" fillId="0" borderId="1920" xfId="14" applyBorder="1" applyAlignment="1">
      <alignment horizontal="center"/>
    </xf>
    <xf numFmtId="0" fontId="3" fillId="0" borderId="1892" xfId="14" applyBorder="1" applyAlignment="1">
      <alignment horizontal="center"/>
    </xf>
    <xf numFmtId="0" fontId="3" fillId="0" borderId="1922" xfId="14" applyBorder="1" applyAlignment="1">
      <alignment horizontal="center"/>
    </xf>
    <xf numFmtId="0" fontId="3" fillId="0" borderId="1894" xfId="14" applyBorder="1" applyAlignment="1">
      <alignment horizontal="center"/>
    </xf>
    <xf numFmtId="0" fontId="3" fillId="0" borderId="1923" xfId="14" applyBorder="1" applyAlignment="1">
      <alignment horizontal="center"/>
    </xf>
    <xf numFmtId="0" fontId="3" fillId="0" borderId="1895" xfId="14" applyBorder="1" applyAlignment="1">
      <alignment horizontal="center"/>
    </xf>
    <xf numFmtId="0" fontId="3" fillId="0" borderId="1924" xfId="14" applyBorder="1" applyAlignment="1">
      <alignment horizontal="center"/>
    </xf>
    <xf numFmtId="0" fontId="3" fillId="0" borderId="1925" xfId="14" applyBorder="1" applyAlignment="1">
      <alignment horizontal="center"/>
    </xf>
    <xf numFmtId="0" fontId="3" fillId="0" borderId="1892" xfId="14" applyBorder="1" applyAlignment="1">
      <alignment horizontal="center" vertical="center"/>
    </xf>
    <xf numFmtId="0" fontId="3" fillId="0" borderId="1926" xfId="14" applyBorder="1"/>
    <xf numFmtId="0" fontId="3" fillId="0" borderId="1922" xfId="14" applyBorder="1"/>
    <xf numFmtId="0" fontId="3" fillId="0" borderId="1916" xfId="14" applyBorder="1" applyAlignment="1">
      <alignment horizontal="center" vertical="center"/>
    </xf>
    <xf numFmtId="0" fontId="3" fillId="0" borderId="1929" xfId="14" applyBorder="1"/>
    <xf numFmtId="0" fontId="3" fillId="0" borderId="1930" xfId="14" applyBorder="1"/>
    <xf numFmtId="0" fontId="3" fillId="0" borderId="1919" xfId="14" applyBorder="1"/>
    <xf numFmtId="0" fontId="3" fillId="0" borderId="1920" xfId="14" applyBorder="1"/>
    <xf numFmtId="0" fontId="3" fillId="0" borderId="1923" xfId="14" applyBorder="1"/>
    <xf numFmtId="0" fontId="3" fillId="0" borderId="1919" xfId="14" applyFill="1" applyBorder="1"/>
    <xf numFmtId="0" fontId="3" fillId="0" borderId="1920" xfId="14" applyFill="1" applyBorder="1"/>
    <xf numFmtId="0" fontId="3" fillId="0" borderId="1892" xfId="14" applyFill="1" applyBorder="1"/>
    <xf numFmtId="0" fontId="3" fillId="0" borderId="1922" xfId="14" applyFill="1" applyBorder="1"/>
    <xf numFmtId="0" fontId="3" fillId="0" borderId="1894" xfId="14" applyFill="1" applyBorder="1"/>
    <xf numFmtId="0" fontId="3" fillId="0" borderId="1923" xfId="14" applyFill="1" applyBorder="1"/>
    <xf numFmtId="0" fontId="3" fillId="0" borderId="1720" xfId="14" applyBorder="1" applyAlignment="1"/>
    <xf numFmtId="0" fontId="3" fillId="0" borderId="1720" xfId="14" applyFill="1" applyBorder="1" applyAlignment="1"/>
    <xf numFmtId="0" fontId="0" fillId="0" borderId="1720" xfId="15" applyFont="1" applyFill="1" applyBorder="1" applyAlignment="1">
      <alignment vertical="center" wrapText="1"/>
    </xf>
    <xf numFmtId="0" fontId="12" fillId="627" borderId="1854" xfId="14" applyFont="1" applyFill="1" applyBorder="1" applyAlignment="1">
      <alignment horizontal="center" vertical="top" wrapText="1"/>
    </xf>
    <xf numFmtId="0" fontId="3031" fillId="628" borderId="1882" xfId="14" applyFont="1" applyFill="1" applyBorder="1" applyAlignment="1">
      <alignment vertical="center" wrapText="1"/>
    </xf>
    <xf numFmtId="0" fontId="3031" fillId="0" borderId="1882" xfId="14" applyFont="1" applyBorder="1" applyAlignment="1">
      <alignment horizontal="center" vertical="center" textRotation="90" wrapText="1"/>
    </xf>
    <xf numFmtId="0" fontId="2924" fillId="0" borderId="1882" xfId="14" applyFont="1" applyBorder="1" applyAlignment="1">
      <alignment horizontal="center" vertical="center" textRotation="90" wrapText="1"/>
    </xf>
    <xf numFmtId="0" fontId="3035" fillId="0" borderId="1882" xfId="14" applyFont="1" applyBorder="1" applyAlignment="1">
      <alignment horizontal="center" vertical="center" textRotation="90" wrapText="1"/>
    </xf>
    <xf numFmtId="0" fontId="3036" fillId="0" borderId="1882" xfId="14" applyFont="1" applyBorder="1" applyAlignment="1">
      <alignment horizontal="center" vertical="center" textRotation="90" wrapText="1"/>
    </xf>
    <xf numFmtId="0" fontId="3" fillId="0" borderId="1895" xfId="14" applyFill="1" applyBorder="1"/>
    <xf numFmtId="0" fontId="3" fillId="0" borderId="1892" xfId="15" applyFill="1" applyBorder="1"/>
    <xf numFmtId="0" fontId="3" fillId="0" borderId="1894" xfId="14" applyBorder="1" applyAlignment="1">
      <alignment horizontal="center" vertical="center"/>
    </xf>
    <xf numFmtId="0" fontId="3" fillId="0" borderId="1893" xfId="14" applyFill="1" applyBorder="1"/>
    <xf numFmtId="0" fontId="3" fillId="0" borderId="1892" xfId="14" applyFill="1" applyBorder="1" applyAlignment="1"/>
    <xf numFmtId="0" fontId="3" fillId="0" borderId="1890" xfId="14" applyBorder="1" applyAlignment="1">
      <alignment horizontal="center"/>
    </xf>
    <xf numFmtId="0" fontId="3" fillId="0" borderId="1890" xfId="14" applyFill="1" applyBorder="1"/>
    <xf numFmtId="0" fontId="3" fillId="0" borderId="1893" xfId="14" applyBorder="1" applyAlignment="1">
      <alignment horizontal="center" vertical="center"/>
    </xf>
    <xf numFmtId="0" fontId="3" fillId="0" borderId="1895" xfId="15" applyFill="1" applyBorder="1" applyAlignment="1"/>
    <xf numFmtId="0" fontId="3" fillId="0" borderId="1895" xfId="14" applyBorder="1"/>
    <xf numFmtId="0" fontId="2924" fillId="627" borderId="1854" xfId="14" applyFont="1" applyFill="1" applyBorder="1" applyAlignment="1">
      <alignment horizontal="center" vertical="center" wrapText="1"/>
    </xf>
    <xf numFmtId="0" fontId="3" fillId="627" borderId="1854" xfId="14" applyFill="1" applyBorder="1" applyAlignment="1">
      <alignment horizontal="center" vertical="center" wrapText="1"/>
    </xf>
    <xf numFmtId="0" fontId="3" fillId="627" borderId="1854" xfId="14" applyFont="1" applyFill="1" applyBorder="1" applyAlignment="1">
      <alignment horizontal="center" vertical="center" wrapText="1"/>
    </xf>
    <xf numFmtId="0" fontId="2923" fillId="0" borderId="1720" xfId="14" applyFont="1" applyBorder="1" applyAlignment="1"/>
    <xf numFmtId="0" fontId="3" fillId="0" borderId="1894" xfId="15" applyFill="1" applyBorder="1" applyAlignment="1"/>
    <xf numFmtId="0" fontId="3033" fillId="0" borderId="0" xfId="0" applyFont="1"/>
    <xf numFmtId="0" fontId="3031" fillId="627" borderId="1854" xfId="0" applyFont="1" applyFill="1" applyBorder="1" applyAlignment="1">
      <alignment horizontal="center" vertical="center" wrapText="1"/>
    </xf>
    <xf numFmtId="0" fontId="3031" fillId="628" borderId="1854" xfId="0" applyFont="1" applyFill="1" applyBorder="1" applyAlignment="1">
      <alignment vertical="center" wrapText="1"/>
    </xf>
    <xf numFmtId="0" fontId="3031" fillId="628" borderId="1726" xfId="14" applyFont="1" applyFill="1" applyBorder="1" applyAlignment="1">
      <alignment vertical="center" wrapText="1"/>
    </xf>
    <xf numFmtId="0" fontId="5" fillId="0" borderId="1727" xfId="10" applyBorder="1" applyAlignment="1">
      <alignment horizontal="center" vertical="center"/>
    </xf>
    <xf numFmtId="0" fontId="3" fillId="0" borderId="1732" xfId="14" applyBorder="1" applyAlignment="1">
      <alignment vertical="center" textRotation="90"/>
    </xf>
    <xf numFmtId="2" fontId="5" fillId="0" borderId="1754" xfId="10" applyNumberFormat="1" applyBorder="1" applyAlignment="1"/>
    <xf numFmtId="2" fontId="5" fillId="0" borderId="1754" xfId="10" applyNumberFormat="1" applyBorder="1" applyAlignment="1">
      <alignment horizontal="center"/>
    </xf>
    <xf numFmtId="2" fontId="5" fillId="0" borderId="1907" xfId="10" applyNumberFormat="1" applyBorder="1" applyAlignment="1"/>
    <xf numFmtId="2" fontId="5" fillId="0" borderId="1907" xfId="10" applyNumberFormat="1" applyBorder="1" applyAlignment="1">
      <alignment horizontal="center"/>
    </xf>
    <xf numFmtId="0" fontId="5" fillId="0" borderId="1727" xfId="10" applyBorder="1"/>
    <xf numFmtId="0" fontId="3" fillId="637" borderId="1854" xfId="14" applyFill="1" applyBorder="1" applyAlignment="1">
      <alignment wrapText="1"/>
    </xf>
    <xf numFmtId="0" fontId="3031" fillId="637" borderId="1854" xfId="14" applyFont="1" applyFill="1" applyBorder="1" applyAlignment="1">
      <alignment vertical="center" textRotation="90" wrapText="1"/>
    </xf>
    <xf numFmtId="0" fontId="2931" fillId="637" borderId="1854" xfId="14" applyFont="1" applyFill="1" applyBorder="1" applyAlignment="1">
      <alignment vertical="center" textRotation="90" wrapText="1"/>
    </xf>
    <xf numFmtId="0" fontId="2935" fillId="637" borderId="1854" xfId="14" applyFont="1" applyFill="1" applyBorder="1" applyAlignment="1">
      <alignment vertical="center" textRotation="90" wrapText="1"/>
    </xf>
    <xf numFmtId="0" fontId="3047" fillId="637" borderId="1854" xfId="14" applyFont="1" applyFill="1" applyBorder="1" applyAlignment="1">
      <alignment vertical="center" textRotation="90" wrapText="1"/>
    </xf>
    <xf numFmtId="0" fontId="3048" fillId="637" borderId="1854" xfId="14" applyFont="1" applyFill="1" applyBorder="1" applyAlignment="1">
      <alignment vertical="center" textRotation="90" wrapText="1"/>
    </xf>
    <xf numFmtId="0" fontId="3049" fillId="637" borderId="1854" xfId="14" applyFont="1" applyFill="1" applyBorder="1" applyAlignment="1">
      <alignment vertical="center" textRotation="90" wrapText="1"/>
    </xf>
    <xf numFmtId="0" fontId="3049" fillId="637" borderId="1854" xfId="14" applyFont="1" applyFill="1" applyBorder="1" applyAlignment="1">
      <alignment vertical="center" textRotation="90"/>
    </xf>
    <xf numFmtId="0" fontId="3" fillId="637" borderId="1854" xfId="14" applyFill="1" applyBorder="1"/>
    <xf numFmtId="0" fontId="3" fillId="0" borderId="1720" xfId="14"/>
    <xf numFmtId="0" fontId="3055" fillId="0" borderId="0" xfId="0" applyFont="1"/>
    <xf numFmtId="0" fontId="5" fillId="0" borderId="1891" xfId="10" applyBorder="1" applyAlignment="1"/>
    <xf numFmtId="0" fontId="5" fillId="0" borderId="1732" xfId="10" applyBorder="1" applyAlignment="1"/>
    <xf numFmtId="0" fontId="5" fillId="644" borderId="1726" xfId="10" applyFill="1" applyBorder="1"/>
    <xf numFmtId="0" fontId="3036" fillId="0" borderId="1854" xfId="0" applyFont="1" applyBorder="1" applyAlignment="1">
      <alignment horizontal="center" vertical="center" textRotation="90" wrapText="1"/>
    </xf>
    <xf numFmtId="0" fontId="2924" fillId="0" borderId="1854" xfId="0" applyFont="1" applyBorder="1" applyAlignment="1">
      <alignment horizontal="center" vertical="center" textRotation="90" wrapText="1"/>
    </xf>
    <xf numFmtId="0" fontId="3031" fillId="637" borderId="1882" xfId="14" applyFont="1" applyFill="1" applyBorder="1" applyAlignment="1">
      <alignment vertical="center" textRotation="90" wrapText="1"/>
    </xf>
    <xf numFmtId="0" fontId="2931" fillId="637" borderId="1882" xfId="14" applyFont="1" applyFill="1" applyBorder="1" applyAlignment="1">
      <alignment vertical="center" textRotation="90" wrapText="1"/>
    </xf>
    <xf numFmtId="0" fontId="2935" fillId="637" borderId="1882" xfId="14" applyFont="1" applyFill="1" applyBorder="1" applyAlignment="1">
      <alignment vertical="center" textRotation="90" wrapText="1"/>
    </xf>
    <xf numFmtId="0" fontId="3047" fillId="637" borderId="1882" xfId="14" applyFont="1" applyFill="1" applyBorder="1" applyAlignment="1">
      <alignment vertical="center" textRotation="90" wrapText="1"/>
    </xf>
    <xf numFmtId="0" fontId="3048" fillId="637" borderId="1882" xfId="14" applyFont="1" applyFill="1" applyBorder="1" applyAlignment="1">
      <alignment vertical="center" textRotation="90" wrapText="1"/>
    </xf>
    <xf numFmtId="0" fontId="3049" fillId="637" borderId="1882" xfId="14" applyFont="1" applyFill="1" applyBorder="1" applyAlignment="1">
      <alignment vertical="center" textRotation="90" wrapText="1"/>
    </xf>
    <xf numFmtId="0" fontId="3049" fillId="637" borderId="1882" xfId="14" applyFont="1" applyFill="1" applyBorder="1" applyAlignment="1">
      <alignment vertical="center" textRotation="90"/>
    </xf>
    <xf numFmtId="0" fontId="3" fillId="637" borderId="1882" xfId="14" applyFill="1" applyBorder="1"/>
    <xf numFmtId="0" fontId="3031" fillId="0" borderId="1854" xfId="0" applyFont="1" applyBorder="1" applyAlignment="1">
      <alignment horizontal="center" vertical="center" textRotation="90" wrapText="1"/>
    </xf>
    <xf numFmtId="0" fontId="3035" fillId="0" borderId="1854" xfId="0" applyFont="1" applyBorder="1" applyAlignment="1">
      <alignment horizontal="center" vertical="center" textRotation="90" wrapText="1"/>
    </xf>
    <xf numFmtId="0" fontId="3031" fillId="628" borderId="1724" xfId="0" applyFont="1" applyFill="1" applyBorder="1" applyAlignment="1">
      <alignment vertical="center" wrapText="1"/>
    </xf>
    <xf numFmtId="0" fontId="42" fillId="627" borderId="1854" xfId="0" applyFont="1" applyFill="1" applyBorder="1" applyAlignment="1">
      <alignment horizontal="center" vertical="top" wrapText="1"/>
    </xf>
    <xf numFmtId="0" fontId="12" fillId="627" borderId="1854" xfId="0" applyFont="1" applyFill="1" applyBorder="1" applyAlignment="1">
      <alignment horizontal="center" vertical="top" wrapText="1"/>
    </xf>
    <xf numFmtId="0" fontId="2924" fillId="627" borderId="1854" xfId="0" applyFont="1" applyFill="1" applyBorder="1" applyAlignment="1">
      <alignment horizontal="center" vertical="top" wrapText="1"/>
    </xf>
    <xf numFmtId="0" fontId="3031" fillId="627" borderId="1854" xfId="0" applyFont="1" applyFill="1" applyBorder="1" applyAlignment="1">
      <alignment horizontal="center" vertical="top" wrapText="1"/>
    </xf>
    <xf numFmtId="0" fontId="0" fillId="627" borderId="1854" xfId="0" applyFont="1" applyFill="1" applyBorder="1" applyAlignment="1">
      <alignment horizontal="center" vertical="top"/>
    </xf>
    <xf numFmtId="0" fontId="0" fillId="627" borderId="1854" xfId="0" applyFill="1" applyBorder="1" applyAlignment="1">
      <alignment horizontal="center" vertical="top"/>
    </xf>
    <xf numFmtId="0" fontId="664" fillId="42" borderId="620" xfId="0" applyFont="1" applyFill="1" applyBorder="1" applyAlignment="1">
      <alignment horizontal="center" vertical="center"/>
    </xf>
    <xf numFmtId="0" fontId="78" fillId="0" borderId="69" xfId="0" applyFont="1" applyBorder="1"/>
    <xf numFmtId="0" fontId="79" fillId="0" borderId="70" xfId="0" applyFont="1" applyBorder="1"/>
    <xf numFmtId="0" fontId="80" fillId="0" borderId="71" xfId="0" applyFont="1" applyBorder="1"/>
    <xf numFmtId="0" fontId="659" fillId="36" borderId="616" xfId="0" applyFont="1" applyFill="1" applyBorder="1" applyAlignment="1">
      <alignment horizontal="center" vertical="center" wrapText="1"/>
    </xf>
    <xf numFmtId="0" fontId="17" fillId="7" borderId="6" xfId="0" applyFont="1" applyFill="1" applyBorder="1"/>
    <xf numFmtId="0" fontId="12" fillId="2" borderId="1" xfId="0" applyFont="1" applyFill="1" applyBorder="1"/>
    <xf numFmtId="0" fontId="18" fillId="8" borderId="7" xfId="0" applyFont="1" applyFill="1" applyBorder="1"/>
    <xf numFmtId="0" fontId="14" fillId="4" borderId="3" xfId="0" applyFont="1" applyFill="1" applyBorder="1"/>
    <xf numFmtId="0" fontId="15" fillId="5" borderId="4" xfId="0" applyFont="1" applyFill="1" applyBorder="1"/>
    <xf numFmtId="0" fontId="19" fillId="9" borderId="8" xfId="0" applyFont="1" applyFill="1" applyBorder="1"/>
    <xf numFmtId="0" fontId="16" fillId="6" borderId="5" xfId="0" applyFont="1" applyFill="1" applyBorder="1"/>
    <xf numFmtId="0" fontId="36" fillId="0" borderId="25" xfId="0" applyFont="1" applyBorder="1"/>
    <xf numFmtId="0" fontId="0" fillId="0" borderId="0" xfId="0"/>
    <xf numFmtId="0" fontId="1143" fillId="44" borderId="1094" xfId="0" applyFont="1" applyFill="1" applyBorder="1" applyAlignment="1">
      <alignment horizontal="center" vertical="center" wrapText="1"/>
    </xf>
    <xf numFmtId="0" fontId="55" fillId="0" borderId="46" xfId="0" applyFont="1" applyBorder="1"/>
    <xf numFmtId="0" fontId="663" fillId="41" borderId="619" xfId="0" applyFont="1" applyFill="1" applyBorder="1" applyAlignment="1">
      <alignment horizontal="center" vertical="center"/>
    </xf>
    <xf numFmtId="0" fontId="56" fillId="0" borderId="47" xfId="0" applyFont="1" applyBorder="1"/>
    <xf numFmtId="0" fontId="1144" fillId="0" borderId="1095" xfId="0" applyFont="1" applyBorder="1" applyAlignment="1">
      <alignment wrapText="1"/>
    </xf>
    <xf numFmtId="0" fontId="57" fillId="0" borderId="48" xfId="0" applyFont="1" applyBorder="1"/>
    <xf numFmtId="0" fontId="1145" fillId="0" borderId="1096" xfId="0" applyFont="1" applyBorder="1" applyAlignment="1">
      <alignment wrapText="1"/>
    </xf>
    <xf numFmtId="0" fontId="58" fillId="0" borderId="49" xfId="0" applyFont="1" applyBorder="1"/>
    <xf numFmtId="0" fontId="1146" fillId="0" borderId="1097" xfId="0" applyFont="1" applyBorder="1" applyAlignment="1">
      <alignment wrapText="1"/>
    </xf>
    <xf numFmtId="0" fontId="59" fillId="0" borderId="50" xfId="0" applyFont="1" applyBorder="1"/>
    <xf numFmtId="0" fontId="1147" fillId="0" borderId="1098" xfId="0" applyFont="1" applyBorder="1" applyAlignment="1">
      <alignment wrapText="1"/>
    </xf>
    <xf numFmtId="0" fontId="60" fillId="0" borderId="51" xfId="0" applyFont="1" applyBorder="1"/>
    <xf numFmtId="0" fontId="1148" fillId="0" borderId="1099" xfId="0" applyFont="1" applyBorder="1" applyAlignment="1">
      <alignment wrapText="1"/>
    </xf>
    <xf numFmtId="0" fontId="61" fillId="0" borderId="52" xfId="0" applyFont="1" applyBorder="1"/>
    <xf numFmtId="0" fontId="2874" fillId="35" borderId="615" xfId="0" applyFont="1" applyFill="1" applyBorder="1" applyAlignment="1">
      <alignment horizontal="center" vertical="center" wrapText="1"/>
    </xf>
    <xf numFmtId="0" fontId="1415" fillId="103" borderId="1362" xfId="0" applyFont="1" applyFill="1" applyBorder="1" applyAlignment="1">
      <alignment wrapText="1"/>
    </xf>
    <xf numFmtId="0" fontId="1416" fillId="104" borderId="1363" xfId="0" applyFont="1" applyFill="1" applyBorder="1"/>
    <xf numFmtId="0" fontId="1417" fillId="105" borderId="1364" xfId="0" applyFont="1" applyFill="1" applyBorder="1"/>
    <xf numFmtId="0" fontId="1418" fillId="106" borderId="1365" xfId="0" applyFont="1" applyFill="1" applyBorder="1"/>
    <xf numFmtId="0" fontId="81" fillId="0" borderId="72" xfId="0" applyFont="1" applyBorder="1"/>
    <xf numFmtId="0" fontId="82" fillId="0" borderId="73" xfId="0" applyFont="1" applyBorder="1"/>
    <xf numFmtId="0" fontId="83" fillId="0" borderId="74" xfId="0" applyFont="1" applyBorder="1"/>
    <xf numFmtId="0" fontId="84" fillId="0" borderId="75" xfId="0" applyFont="1" applyBorder="1"/>
    <xf numFmtId="0" fontId="85" fillId="0" borderId="76" xfId="0" applyFont="1" applyBorder="1"/>
    <xf numFmtId="0" fontId="86" fillId="0" borderId="77" xfId="0" applyFont="1" applyBorder="1"/>
    <xf numFmtId="0" fontId="87" fillId="0" borderId="78" xfId="0" applyFont="1" applyBorder="1"/>
    <xf numFmtId="0" fontId="88" fillId="0" borderId="79" xfId="0" applyFont="1" applyBorder="1"/>
    <xf numFmtId="0" fontId="89" fillId="0" borderId="80" xfId="0" applyFont="1" applyBorder="1"/>
    <xf numFmtId="0" fontId="90" fillId="0" borderId="81" xfId="0" applyFont="1" applyBorder="1"/>
    <xf numFmtId="0" fontId="91" fillId="0" borderId="82" xfId="0" applyFont="1" applyBorder="1"/>
    <xf numFmtId="0" fontId="92" fillId="0" borderId="83" xfId="0" applyFont="1" applyBorder="1"/>
    <xf numFmtId="0" fontId="93" fillId="0" borderId="84" xfId="0" applyFont="1" applyBorder="1"/>
    <xf numFmtId="0" fontId="94" fillId="0" borderId="85" xfId="0" applyFont="1" applyBorder="1"/>
    <xf numFmtId="0" fontId="95" fillId="0" borderId="86" xfId="0" applyFont="1" applyBorder="1"/>
    <xf numFmtId="0" fontId="96" fillId="0" borderId="87" xfId="0" applyFont="1" applyBorder="1"/>
    <xf numFmtId="0" fontId="97" fillId="0" borderId="88" xfId="0" applyFont="1" applyBorder="1"/>
    <xf numFmtId="0" fontId="1167" fillId="0" borderId="1119" xfId="0" applyFont="1" applyBorder="1" applyAlignment="1">
      <alignment wrapText="1"/>
    </xf>
    <xf numFmtId="0" fontId="118" fillId="0" borderId="110" xfId="0" applyFont="1" applyBorder="1"/>
    <xf numFmtId="0" fontId="1168" fillId="0" borderId="1120" xfId="0" applyFont="1" applyBorder="1" applyAlignment="1">
      <alignment wrapText="1"/>
    </xf>
    <xf numFmtId="0" fontId="119" fillId="0" borderId="111" xfId="0" applyFont="1" applyBorder="1"/>
    <xf numFmtId="0" fontId="1169" fillId="0" borderId="1121" xfId="0" applyFont="1" applyBorder="1" applyAlignment="1">
      <alignment wrapText="1"/>
    </xf>
    <xf numFmtId="0" fontId="120" fillId="0" borderId="112" xfId="0" applyFont="1" applyBorder="1"/>
    <xf numFmtId="0" fontId="1170" fillId="0" borderId="1122" xfId="0" applyFont="1" applyBorder="1" applyAlignment="1">
      <alignment wrapText="1"/>
    </xf>
    <xf numFmtId="0" fontId="121" fillId="0" borderId="113" xfId="0" applyFont="1" applyBorder="1"/>
    <xf numFmtId="0" fontId="1171" fillId="0" borderId="1123" xfId="0" applyFont="1" applyBorder="1" applyAlignment="1">
      <alignment wrapText="1"/>
    </xf>
    <xf numFmtId="0" fontId="122" fillId="0" borderId="114" xfId="0" applyFont="1" applyBorder="1"/>
    <xf numFmtId="0" fontId="1443" fillId="131" borderId="1388" xfId="0" applyFont="1" applyFill="1" applyBorder="1" applyAlignment="1">
      <alignment wrapText="1"/>
    </xf>
    <xf numFmtId="0" fontId="1444" fillId="132" borderId="1389" xfId="0" applyFont="1" applyFill="1" applyBorder="1"/>
    <xf numFmtId="0" fontId="1445" fillId="133" borderId="1390" xfId="0" applyFont="1" applyFill="1" applyBorder="1"/>
    <xf numFmtId="0" fontId="1446" fillId="134" borderId="1391" xfId="0" applyFont="1" applyFill="1" applyBorder="1"/>
    <xf numFmtId="0" fontId="1172" fillId="0" borderId="1124" xfId="0" applyFont="1" applyBorder="1" applyAlignment="1">
      <alignment wrapText="1"/>
    </xf>
    <xf numFmtId="0" fontId="123" fillId="0" borderId="115" xfId="0" applyFont="1" applyBorder="1"/>
    <xf numFmtId="0" fontId="1173" fillId="0" borderId="1125" xfId="0" applyFont="1" applyBorder="1" applyAlignment="1">
      <alignment wrapText="1"/>
    </xf>
    <xf numFmtId="0" fontId="124" fillId="0" borderId="116" xfId="0" applyFont="1" applyBorder="1"/>
    <xf numFmtId="0" fontId="98" fillId="0" borderId="89" xfId="0" applyFont="1" applyBorder="1"/>
    <xf numFmtId="0" fontId="99" fillId="0" borderId="90" xfId="0" applyFont="1" applyBorder="1"/>
    <xf numFmtId="0" fontId="1149" fillId="0" borderId="1100" xfId="0" applyFont="1" applyBorder="1" applyAlignment="1">
      <alignment wrapText="1"/>
    </xf>
    <xf numFmtId="0" fontId="100" fillId="0" borderId="91" xfId="0" applyFont="1" applyBorder="1"/>
    <xf numFmtId="0" fontId="0" fillId="45" borderId="1309" xfId="0" applyFill="1" applyBorder="1" applyAlignment="1">
      <alignment wrapText="1"/>
    </xf>
    <xf numFmtId="0" fontId="1358" fillId="46" borderId="1310" xfId="0" applyFont="1" applyFill="1" applyBorder="1"/>
    <xf numFmtId="0" fontId="1359" fillId="47" borderId="1311" xfId="0" applyFont="1" applyFill="1" applyBorder="1"/>
    <xf numFmtId="0" fontId="1360" fillId="48" borderId="1312" xfId="0" applyFont="1" applyFill="1" applyBorder="1"/>
    <xf numFmtId="0" fontId="1371" fillId="59" borderId="1322" xfId="0" applyFont="1" applyFill="1" applyBorder="1" applyAlignment="1">
      <alignment wrapText="1"/>
    </xf>
    <xf numFmtId="0" fontId="1372" fillId="60" borderId="1323" xfId="0" applyFont="1" applyFill="1" applyBorder="1"/>
    <xf numFmtId="0" fontId="1373" fillId="61" borderId="1324" xfId="0" applyFont="1" applyFill="1" applyBorder="1"/>
    <xf numFmtId="0" fontId="1374" fillId="62" borderId="1325" xfId="0" applyFont="1" applyFill="1" applyBorder="1"/>
    <xf numFmtId="0" fontId="1150" fillId="0" borderId="1101" xfId="0" applyFont="1" applyBorder="1" applyAlignment="1">
      <alignment wrapText="1"/>
    </xf>
    <xf numFmtId="0" fontId="101" fillId="0" borderId="92" xfId="0" applyFont="1" applyBorder="1"/>
    <xf numFmtId="0" fontId="1151" fillId="0" borderId="1102" xfId="0" applyFont="1" applyBorder="1" applyAlignment="1">
      <alignment wrapText="1"/>
    </xf>
    <xf numFmtId="0" fontId="102" fillId="0" borderId="93" xfId="0" applyFont="1" applyBorder="1"/>
    <xf numFmtId="0" fontId="1152" fillId="0" borderId="1103" xfId="0" applyFont="1" applyBorder="1" applyAlignment="1">
      <alignment wrapText="1"/>
    </xf>
    <xf numFmtId="0" fontId="103" fillId="0" borderId="94" xfId="0" applyFont="1" applyBorder="1"/>
    <xf numFmtId="0" fontId="1153" fillId="0" borderId="1104" xfId="0" applyFont="1" applyBorder="1" applyAlignment="1">
      <alignment wrapText="1"/>
    </xf>
    <xf numFmtId="0" fontId="104" fillId="0" borderId="95" xfId="0" applyFont="1" applyBorder="1"/>
    <xf numFmtId="0" fontId="1154" fillId="0" borderId="1105" xfId="0" applyFont="1" applyBorder="1" applyAlignment="1">
      <alignment wrapText="1"/>
    </xf>
    <xf numFmtId="0" fontId="105" fillId="0" borderId="96" xfId="0" applyFont="1" applyBorder="1"/>
    <xf numFmtId="0" fontId="1393" fillId="81" borderId="1342" xfId="0" applyFont="1" applyFill="1" applyBorder="1" applyAlignment="1">
      <alignment wrapText="1"/>
    </xf>
    <xf numFmtId="0" fontId="1394" fillId="82" borderId="1343" xfId="0" applyFont="1" applyFill="1" applyBorder="1"/>
    <xf numFmtId="0" fontId="1395" fillId="83" borderId="1344" xfId="0" applyFont="1" applyFill="1" applyBorder="1"/>
    <xf numFmtId="0" fontId="1396" fillId="84" borderId="1345" xfId="0" applyFont="1" applyFill="1" applyBorder="1"/>
    <xf numFmtId="0" fontId="1155" fillId="0" borderId="1106" xfId="0" applyFont="1" applyBorder="1" applyAlignment="1">
      <alignment wrapText="1"/>
    </xf>
    <xf numFmtId="0" fontId="106" fillId="0" borderId="97" xfId="0" applyFont="1" applyBorder="1"/>
    <xf numFmtId="0" fontId="1156" fillId="0" borderId="1107" xfId="0" applyFont="1" applyBorder="1" applyAlignment="1">
      <alignment wrapText="1"/>
    </xf>
    <xf numFmtId="0" fontId="107" fillId="0" borderId="98" xfId="0" applyFont="1" applyBorder="1"/>
    <xf numFmtId="0" fontId="1157" fillId="0" borderId="1108" xfId="0" applyFont="1" applyBorder="1" applyAlignment="1">
      <alignment wrapText="1"/>
    </xf>
    <xf numFmtId="0" fontId="108" fillId="0" borderId="99" xfId="0" applyFont="1" applyBorder="1"/>
    <xf numFmtId="0" fontId="1158" fillId="0" borderId="1109" xfId="0" applyFont="1" applyBorder="1" applyAlignment="1">
      <alignment wrapText="1"/>
    </xf>
    <xf numFmtId="0" fontId="109" fillId="0" borderId="100" xfId="0" applyFont="1" applyBorder="1"/>
    <xf numFmtId="0" fontId="1159" fillId="0" borderId="1110" xfId="0" applyFont="1" applyBorder="1" applyAlignment="1">
      <alignment wrapText="1"/>
    </xf>
    <xf numFmtId="0" fontId="110" fillId="0" borderId="101" xfId="0" applyFont="1" applyBorder="1"/>
    <xf numFmtId="0" fontId="1160" fillId="0" borderId="1111" xfId="0" applyFont="1" applyBorder="1" applyAlignment="1">
      <alignment wrapText="1"/>
    </xf>
    <xf numFmtId="0" fontId="111" fillId="0" borderId="102" xfId="0" applyFont="1" applyBorder="1"/>
    <xf numFmtId="0" fontId="1161" fillId="0" borderId="1112" xfId="0" applyFont="1" applyBorder="1" applyAlignment="1">
      <alignment wrapText="1"/>
    </xf>
    <xf numFmtId="0" fontId="112" fillId="0" borderId="103" xfId="0" applyFont="1" applyBorder="1"/>
    <xf numFmtId="0" fontId="1162" fillId="0" borderId="1113" xfId="0" applyFont="1" applyBorder="1" applyAlignment="1">
      <alignment wrapText="1"/>
    </xf>
    <xf numFmtId="0" fontId="113" fillId="0" borderId="104" xfId="0" applyFont="1" applyBorder="1"/>
    <xf numFmtId="0" fontId="1163" fillId="0" borderId="1114" xfId="0" applyFont="1" applyBorder="1" applyAlignment="1">
      <alignment wrapText="1"/>
    </xf>
    <xf numFmtId="0" fontId="114" fillId="0" borderId="105" xfId="0" applyFont="1" applyBorder="1"/>
    <xf numFmtId="0" fontId="1164" fillId="0" borderId="1115" xfId="0" applyFont="1" applyBorder="1" applyAlignment="1">
      <alignment wrapText="1"/>
    </xf>
    <xf numFmtId="0" fontId="115" fillId="0" borderId="106" xfId="0" applyFont="1" applyBorder="1"/>
    <xf numFmtId="0" fontId="1165" fillId="0" borderId="1116" xfId="0" applyFont="1" applyBorder="1" applyAlignment="1">
      <alignment wrapText="1"/>
    </xf>
    <xf numFmtId="0" fontId="116" fillId="0" borderId="107" xfId="0" applyFont="1" applyBorder="1"/>
    <xf numFmtId="0" fontId="1166" fillId="0" borderId="1117" xfId="0" applyFont="1" applyBorder="1" applyAlignment="1">
      <alignment wrapText="1"/>
    </xf>
    <xf numFmtId="0" fontId="117" fillId="0" borderId="108" xfId="0" applyFont="1" applyBorder="1"/>
    <xf numFmtId="0" fontId="1429" fillId="117" borderId="1375" xfId="0" applyFont="1" applyFill="1" applyBorder="1" applyAlignment="1">
      <alignment wrapText="1"/>
    </xf>
    <xf numFmtId="0" fontId="1430" fillId="118" borderId="1376" xfId="0" applyFont="1" applyFill="1" applyBorder="1"/>
    <xf numFmtId="0" fontId="1431" fillId="119" borderId="1377" xfId="0" applyFont="1" applyFill="1" applyBorder="1"/>
    <xf numFmtId="0" fontId="1432" fillId="120" borderId="1378" xfId="0" applyFont="1" applyFill="1" applyBorder="1"/>
    <xf numFmtId="0" fontId="42" fillId="0" borderId="1118" xfId="0" applyFont="1" applyBorder="1" applyAlignment="1">
      <alignment wrapText="1"/>
    </xf>
    <xf numFmtId="0" fontId="42" fillId="0" borderId="109" xfId="0" applyFont="1" applyBorder="1"/>
    <xf numFmtId="0" fontId="42" fillId="0" borderId="1724" xfId="0" applyFont="1" applyBorder="1" applyAlignment="1">
      <alignment wrapText="1"/>
    </xf>
    <xf numFmtId="0" fontId="42" fillId="0" borderId="1725" xfId="0" applyFont="1" applyBorder="1" applyAlignment="1">
      <alignment wrapText="1"/>
    </xf>
    <xf numFmtId="0" fontId="42" fillId="0" borderId="1726" xfId="0" applyFont="1" applyBorder="1" applyAlignment="1">
      <alignment wrapText="1"/>
    </xf>
    <xf numFmtId="0" fontId="1467" fillId="156" borderId="1401" xfId="0" applyFont="1" applyFill="1" applyBorder="1" applyAlignment="1">
      <alignment wrapText="1"/>
    </xf>
    <xf numFmtId="0" fontId="1468" fillId="157" borderId="1402" xfId="0" applyFont="1" applyFill="1" applyBorder="1"/>
    <xf numFmtId="0" fontId="1469" fillId="158" borderId="1403" xfId="0" applyFont="1" applyFill="1" applyBorder="1"/>
    <xf numFmtId="0" fontId="1470" fillId="159" borderId="1404" xfId="0" applyFont="1" applyFill="1" applyBorder="1"/>
    <xf numFmtId="0" fontId="1176" fillId="0" borderId="1127" xfId="0" applyFont="1" applyBorder="1" applyAlignment="1">
      <alignment wrapText="1"/>
    </xf>
    <xf numFmtId="0" fontId="128" fillId="0" borderId="118" xfId="0" applyFont="1" applyBorder="1"/>
    <xf numFmtId="0" fontId="1177" fillId="0" borderId="1128" xfId="0" applyFont="1" applyBorder="1" applyAlignment="1">
      <alignment wrapText="1"/>
    </xf>
    <xf numFmtId="0" fontId="129" fillId="0" borderId="119" xfId="0" applyFont="1" applyBorder="1"/>
    <xf numFmtId="0" fontId="1178" fillId="0" borderId="1129" xfId="0" applyFont="1" applyBorder="1" applyAlignment="1">
      <alignment wrapText="1"/>
    </xf>
    <xf numFmtId="0" fontId="130" fillId="0" borderId="120" xfId="0" applyFont="1" applyBorder="1"/>
    <xf numFmtId="0" fontId="1179" fillId="0" borderId="1130" xfId="0" applyFont="1" applyBorder="1" applyAlignment="1">
      <alignment wrapText="1"/>
    </xf>
    <xf numFmtId="0" fontId="131" fillId="0" borderId="121" xfId="0" applyFont="1" applyBorder="1"/>
    <xf numFmtId="0" fontId="1180" fillId="0" borderId="1131" xfId="0" applyFont="1" applyBorder="1" applyAlignment="1">
      <alignment wrapText="1"/>
    </xf>
    <xf numFmtId="0" fontId="132" fillId="0" borderId="122" xfId="0" applyFont="1" applyBorder="1"/>
    <xf numFmtId="0" fontId="1174" fillId="0" borderId="1126" xfId="0" applyFont="1" applyBorder="1" applyAlignment="1">
      <alignment wrapText="1"/>
    </xf>
    <xf numFmtId="0" fontId="125" fillId="0" borderId="117" xfId="0" applyFont="1" applyBorder="1"/>
    <xf numFmtId="0" fontId="1175" fillId="0" borderId="1722" xfId="0" applyFont="1" applyBorder="1" applyAlignment="1">
      <alignment wrapText="1"/>
    </xf>
    <xf numFmtId="0" fontId="126" fillId="0" borderId="1722" xfId="0" applyFont="1" applyBorder="1"/>
    <xf numFmtId="0" fontId="127" fillId="0" borderId="1724" xfId="0" applyFont="1" applyBorder="1"/>
    <xf numFmtId="0" fontId="127" fillId="0" borderId="1725" xfId="0" applyFont="1" applyBorder="1"/>
    <xf numFmtId="0" fontId="665" fillId="43" borderId="1724" xfId="0" applyFont="1" applyFill="1" applyBorder="1" applyAlignment="1">
      <alignment horizontal="center" vertical="center"/>
    </xf>
    <xf numFmtId="0" fontId="665" fillId="43" borderId="1725" xfId="0" applyFont="1" applyFill="1" applyBorder="1" applyAlignment="1">
      <alignment horizontal="center" vertical="center"/>
    </xf>
    <xf numFmtId="0" fontId="665" fillId="43" borderId="1726" xfId="0" applyFont="1" applyFill="1" applyBorder="1" applyAlignment="1">
      <alignment horizontal="center" vertical="center"/>
    </xf>
    <xf numFmtId="0" fontId="665" fillId="43" borderId="621" xfId="0" applyFont="1" applyFill="1" applyBorder="1" applyAlignment="1">
      <alignment horizontal="center" vertical="center"/>
    </xf>
    <xf numFmtId="0" fontId="378" fillId="0" borderId="334" xfId="0" applyFont="1" applyBorder="1"/>
    <xf numFmtId="0" fontId="379" fillId="0" borderId="335" xfId="0" applyFont="1" applyBorder="1"/>
    <xf numFmtId="0" fontId="380" fillId="0" borderId="336" xfId="0" applyFont="1" applyBorder="1"/>
    <xf numFmtId="0" fontId="381" fillId="0" borderId="337" xfId="0" applyFont="1" applyBorder="1"/>
    <xf numFmtId="0" fontId="382" fillId="0" borderId="338" xfId="0" applyFont="1" applyBorder="1"/>
    <xf numFmtId="0" fontId="383" fillId="0" borderId="339" xfId="0" applyFont="1" applyBorder="1"/>
    <xf numFmtId="0" fontId="660" fillId="37" borderId="1724" xfId="0" applyFont="1" applyFill="1" applyBorder="1" applyAlignment="1">
      <alignment horizontal="center" vertical="center" wrapText="1"/>
    </xf>
    <xf numFmtId="0" fontId="660" fillId="37" borderId="1726" xfId="0" applyFont="1" applyFill="1" applyBorder="1" applyAlignment="1">
      <alignment horizontal="center" vertical="center" wrapText="1"/>
    </xf>
    <xf numFmtId="0" fontId="1181" fillId="0" borderId="1132" xfId="0" applyFont="1" applyBorder="1" applyAlignment="1">
      <alignment wrapText="1"/>
    </xf>
    <xf numFmtId="0" fontId="133" fillId="0" borderId="123" xfId="0" applyFont="1" applyBorder="1"/>
    <xf numFmtId="0" fontId="1481" fillId="170" borderId="1414" xfId="0" applyFont="1" applyFill="1" applyBorder="1" applyAlignment="1">
      <alignment wrapText="1"/>
    </xf>
    <xf numFmtId="0" fontId="1482" fillId="171" borderId="1415" xfId="0" applyFont="1" applyFill="1" applyBorder="1"/>
    <xf numFmtId="0" fontId="1483" fillId="172" borderId="1416" xfId="0" applyFont="1" applyFill="1" applyBorder="1"/>
    <xf numFmtId="0" fontId="1484" fillId="173" borderId="1417" xfId="0" applyFont="1" applyFill="1" applyBorder="1"/>
    <xf numFmtId="0" fontId="1182" fillId="0" borderId="1133" xfId="0" applyFont="1" applyBorder="1" applyAlignment="1">
      <alignment wrapText="1"/>
    </xf>
    <xf numFmtId="0" fontId="134" fillId="0" borderId="124" xfId="0" applyFont="1" applyBorder="1"/>
    <xf numFmtId="0" fontId="1183" fillId="0" borderId="1134" xfId="0" applyFont="1" applyBorder="1" applyAlignment="1">
      <alignment wrapText="1"/>
    </xf>
    <xf numFmtId="0" fontId="135" fillId="0" borderId="125" xfId="0" applyFont="1" applyBorder="1"/>
    <xf numFmtId="0" fontId="1184" fillId="0" borderId="1135" xfId="0" applyFont="1" applyBorder="1" applyAlignment="1">
      <alignment wrapText="1"/>
    </xf>
    <xf numFmtId="0" fontId="136" fillId="0" borderId="126" xfId="0" applyFont="1" applyBorder="1"/>
    <xf numFmtId="0" fontId="1185" fillId="0" borderId="1136" xfId="0" applyFont="1" applyBorder="1" applyAlignment="1">
      <alignment wrapText="1"/>
    </xf>
    <xf numFmtId="0" fontId="137" fillId="0" borderId="127" xfId="0" applyFont="1" applyBorder="1"/>
    <xf numFmtId="0" fontId="1186" fillId="0" borderId="1137" xfId="0" applyFont="1" applyBorder="1" applyAlignment="1">
      <alignment wrapText="1"/>
    </xf>
    <xf numFmtId="0" fontId="138" fillId="0" borderId="128" xfId="0" applyFont="1" applyBorder="1"/>
    <xf numFmtId="0" fontId="1187" fillId="0" borderId="1138" xfId="0" applyFont="1" applyBorder="1" applyAlignment="1">
      <alignment wrapText="1"/>
    </xf>
    <xf numFmtId="0" fontId="139" fillId="0" borderId="129" xfId="0" applyFont="1" applyBorder="1"/>
    <xf numFmtId="0" fontId="1495" fillId="184" borderId="1427" xfId="0" applyFont="1" applyFill="1" applyBorder="1" applyAlignment="1">
      <alignment wrapText="1"/>
    </xf>
    <xf numFmtId="0" fontId="1496" fillId="185" borderId="1428" xfId="0" applyFont="1" applyFill="1" applyBorder="1"/>
    <xf numFmtId="0" fontId="1497" fillId="186" borderId="1429" xfId="0" applyFont="1" applyFill="1" applyBorder="1"/>
    <xf numFmtId="0" fontId="1498" fillId="187" borderId="1430" xfId="0" applyFont="1" applyFill="1" applyBorder="1"/>
    <xf numFmtId="0" fontId="1188" fillId="0" borderId="1139" xfId="0" applyFont="1" applyBorder="1" applyAlignment="1">
      <alignment wrapText="1"/>
    </xf>
    <xf numFmtId="0" fontId="140" fillId="0" borderId="130" xfId="0" applyFont="1" applyBorder="1"/>
    <xf numFmtId="0" fontId="1189" fillId="0" borderId="1140" xfId="0" applyFont="1" applyBorder="1" applyAlignment="1">
      <alignment wrapText="1"/>
    </xf>
    <xf numFmtId="0" fontId="141" fillId="0" borderId="131" xfId="0" applyFont="1" applyBorder="1"/>
    <xf numFmtId="0" fontId="1190" fillId="0" borderId="1141" xfId="0" applyFont="1" applyBorder="1" applyAlignment="1">
      <alignment wrapText="1"/>
    </xf>
    <xf numFmtId="0" fontId="142" fillId="0" borderId="132" xfId="0" applyFont="1" applyBorder="1"/>
    <xf numFmtId="0" fontId="1191" fillId="0" borderId="1142" xfId="0" applyFont="1" applyBorder="1" applyAlignment="1">
      <alignment wrapText="1"/>
    </xf>
    <xf numFmtId="0" fontId="143" fillId="0" borderId="133" xfId="0" applyFont="1" applyBorder="1"/>
    <xf numFmtId="0" fontId="1192" fillId="0" borderId="1143" xfId="0" applyFont="1" applyBorder="1" applyAlignment="1">
      <alignment wrapText="1"/>
    </xf>
    <xf numFmtId="0" fontId="144" fillId="0" borderId="134" xfId="0" applyFont="1" applyBorder="1"/>
    <xf numFmtId="0" fontId="1193" fillId="0" borderId="1144" xfId="0" applyFont="1" applyBorder="1" applyAlignment="1">
      <alignment wrapText="1"/>
    </xf>
    <xf numFmtId="0" fontId="145" fillId="0" borderId="135" xfId="0" applyFont="1" applyBorder="1"/>
    <xf numFmtId="0" fontId="42" fillId="145" borderId="1724" xfId="0" applyFont="1" applyFill="1" applyBorder="1" applyAlignment="1">
      <alignment wrapText="1"/>
    </xf>
    <xf numFmtId="0" fontId="42" fillId="145" borderId="1725" xfId="0" applyFont="1" applyFill="1" applyBorder="1" applyAlignment="1">
      <alignment wrapText="1"/>
    </xf>
    <xf numFmtId="0" fontId="42" fillId="145" borderId="1726" xfId="0" applyFont="1" applyFill="1" applyBorder="1" applyAlignment="1">
      <alignment wrapText="1"/>
    </xf>
    <xf numFmtId="0" fontId="1201" fillId="0" borderId="1152" xfId="0" applyFont="1" applyBorder="1" applyAlignment="1">
      <alignment wrapText="1"/>
    </xf>
    <xf numFmtId="0" fontId="406" fillId="0" borderId="362" xfId="0" applyFont="1" applyBorder="1"/>
    <xf numFmtId="0" fontId="1202" fillId="0" borderId="1153" xfId="0" applyFont="1" applyBorder="1" applyAlignment="1">
      <alignment wrapText="1"/>
    </xf>
    <xf numFmtId="0" fontId="407" fillId="0" borderId="363" xfId="0" applyFont="1" applyBorder="1"/>
    <xf numFmtId="0" fontId="1203" fillId="0" borderId="1154" xfId="0" applyFont="1" applyBorder="1" applyAlignment="1">
      <alignment wrapText="1"/>
    </xf>
    <xf numFmtId="0" fontId="408" fillId="0" borderId="364" xfId="0" applyFont="1" applyBorder="1"/>
    <xf numFmtId="0" fontId="1204" fillId="0" borderId="1155" xfId="0" applyFont="1" applyBorder="1" applyAlignment="1">
      <alignment wrapText="1"/>
    </xf>
    <xf numFmtId="0" fontId="409" fillId="0" borderId="365" xfId="0" applyFont="1" applyBorder="1"/>
    <xf numFmtId="0" fontId="1550" fillId="239" borderId="1478" xfId="0" applyFont="1" applyFill="1" applyBorder="1" applyAlignment="1">
      <alignment wrapText="1"/>
    </xf>
    <xf numFmtId="0" fontId="1551" fillId="240" borderId="1479" xfId="0" applyFont="1" applyFill="1" applyBorder="1"/>
    <xf numFmtId="0" fontId="1552" fillId="241" borderId="1480" xfId="0" applyFont="1" applyFill="1" applyBorder="1"/>
    <xf numFmtId="0" fontId="1553" fillId="242" borderId="1481" xfId="0" applyFont="1" applyFill="1" applyBorder="1"/>
    <xf numFmtId="0" fontId="1205" fillId="0" borderId="1156" xfId="0" applyFont="1" applyBorder="1" applyAlignment="1">
      <alignment wrapText="1"/>
    </xf>
    <xf numFmtId="0" fontId="410" fillId="0" borderId="366" xfId="0" applyFont="1" applyBorder="1"/>
    <xf numFmtId="0" fontId="1206" fillId="0" borderId="1157" xfId="0" applyFont="1" applyBorder="1" applyAlignment="1">
      <alignment wrapText="1"/>
    </xf>
    <xf numFmtId="0" fontId="411" fillId="0" borderId="367" xfId="0" applyFont="1" applyBorder="1"/>
    <xf numFmtId="0" fontId="1207" fillId="0" borderId="1158" xfId="0" applyFont="1" applyBorder="1" applyAlignment="1">
      <alignment wrapText="1"/>
    </xf>
    <xf numFmtId="0" fontId="412" fillId="0" borderId="368" xfId="0" applyFont="1" applyBorder="1"/>
    <xf numFmtId="0" fontId="384" fillId="0" borderId="340" xfId="0" applyFont="1" applyBorder="1"/>
    <xf numFmtId="0" fontId="385" fillId="0" borderId="341" xfId="0" applyFont="1" applyBorder="1"/>
    <xf numFmtId="0" fontId="386" fillId="0" borderId="342" xfId="0" applyFont="1" applyBorder="1"/>
    <xf numFmtId="0" fontId="387" fillId="0" borderId="343" xfId="0" applyFont="1" applyBorder="1"/>
    <xf numFmtId="0" fontId="388" fillId="0" borderId="344" xfId="0" applyFont="1" applyBorder="1"/>
    <xf numFmtId="0" fontId="389" fillId="0" borderId="345" xfId="0" applyFont="1" applyBorder="1"/>
    <xf numFmtId="0" fontId="390" fillId="0" borderId="346" xfId="0" applyFont="1" applyBorder="1"/>
    <xf numFmtId="0" fontId="391" fillId="0" borderId="347" xfId="0" applyFont="1" applyBorder="1"/>
    <xf numFmtId="0" fontId="392" fillId="0" borderId="348" xfId="0" applyFont="1" applyBorder="1"/>
    <xf numFmtId="0" fontId="393" fillId="0" borderId="349" xfId="0" applyFont="1" applyBorder="1"/>
    <xf numFmtId="0" fontId="394" fillId="0" borderId="350" xfId="0" applyFont="1" applyBorder="1"/>
    <xf numFmtId="0" fontId="395" fillId="0" borderId="351" xfId="0" applyFont="1" applyBorder="1"/>
    <xf numFmtId="0" fontId="396" fillId="0" borderId="352" xfId="0" applyFont="1" applyBorder="1"/>
    <xf numFmtId="0" fontId="397" fillId="0" borderId="353" xfId="0" applyFont="1" applyBorder="1"/>
    <xf numFmtId="0" fontId="398" fillId="0" borderId="354" xfId="0" applyFont="1" applyBorder="1"/>
    <xf numFmtId="0" fontId="1194" fillId="0" borderId="1145" xfId="0" applyFont="1" applyBorder="1" applyAlignment="1">
      <alignment wrapText="1"/>
    </xf>
    <xf numFmtId="0" fontId="399" fillId="0" borderId="355" xfId="0" applyFont="1" applyBorder="1"/>
    <xf numFmtId="0" fontId="1509" fillId="198" borderId="1440" xfId="0" applyFont="1" applyFill="1" applyBorder="1" applyAlignment="1">
      <alignment wrapText="1"/>
    </xf>
    <xf numFmtId="0" fontId="1510" fillId="199" borderId="1441" xfId="0" applyFont="1" applyFill="1" applyBorder="1"/>
    <xf numFmtId="0" fontId="1511" fillId="200" borderId="1442" xfId="0" applyFont="1" applyFill="1" applyBorder="1"/>
    <xf numFmtId="0" fontId="1512" fillId="201" borderId="1443" xfId="0" applyFont="1" applyFill="1" applyBorder="1"/>
    <xf numFmtId="0" fontId="1522" fillId="211" borderId="1452" xfId="0" applyFont="1" applyFill="1" applyBorder="1" applyAlignment="1">
      <alignment wrapText="1"/>
    </xf>
    <xf numFmtId="0" fontId="1523" fillId="212" borderId="1453" xfId="0" applyFont="1" applyFill="1" applyBorder="1"/>
    <xf numFmtId="0" fontId="1524" fillId="213" borderId="1454" xfId="0" applyFont="1" applyFill="1" applyBorder="1"/>
    <xf numFmtId="0" fontId="1525" fillId="214" borderId="1455" xfId="0" applyFont="1" applyFill="1" applyBorder="1"/>
    <xf numFmtId="0" fontId="1195" fillId="0" borderId="1146" xfId="0" applyFont="1" applyBorder="1" applyAlignment="1">
      <alignment wrapText="1"/>
    </xf>
    <xf numFmtId="0" fontId="400" fillId="0" borderId="356" xfId="0" applyFont="1" applyBorder="1"/>
    <xf numFmtId="0" fontId="1196" fillId="0" borderId="1147" xfId="0" applyFont="1" applyBorder="1" applyAlignment="1">
      <alignment wrapText="1"/>
    </xf>
    <xf numFmtId="0" fontId="401" fillId="0" borderId="357" xfId="0" applyFont="1" applyBorder="1"/>
    <xf numFmtId="0" fontId="1197" fillId="0" borderId="1148" xfId="0" applyFont="1" applyBorder="1" applyAlignment="1">
      <alignment wrapText="1"/>
    </xf>
    <xf numFmtId="0" fontId="402" fillId="0" borderId="358" xfId="0" applyFont="1" applyBorder="1"/>
    <xf numFmtId="0" fontId="1198" fillId="0" borderId="1149" xfId="0" applyFont="1" applyBorder="1" applyAlignment="1">
      <alignment wrapText="1"/>
    </xf>
    <xf numFmtId="0" fontId="403" fillId="0" borderId="359" xfId="0" applyFont="1" applyBorder="1"/>
    <xf numFmtId="0" fontId="1199" fillId="0" borderId="1150" xfId="0" applyFont="1" applyBorder="1" applyAlignment="1">
      <alignment wrapText="1"/>
    </xf>
    <xf numFmtId="0" fontId="404" fillId="0" borderId="360" xfId="0" applyFont="1" applyBorder="1"/>
    <xf numFmtId="0" fontId="1536" fillId="225" borderId="1465" xfId="0" applyFont="1" applyFill="1" applyBorder="1" applyAlignment="1">
      <alignment wrapText="1"/>
    </xf>
    <xf numFmtId="0" fontId="1537" fillId="226" borderId="1466" xfId="0" applyFont="1" applyFill="1" applyBorder="1"/>
    <xf numFmtId="0" fontId="1538" fillId="227" borderId="1467" xfId="0" applyFont="1" applyFill="1" applyBorder="1"/>
    <xf numFmtId="0" fontId="1539" fillId="228" borderId="1468" xfId="0" applyFont="1" applyFill="1" applyBorder="1"/>
    <xf numFmtId="0" fontId="1200" fillId="0" borderId="1151" xfId="0" applyFont="1" applyBorder="1" applyAlignment="1">
      <alignment wrapText="1"/>
    </xf>
    <xf numFmtId="0" fontId="405" fillId="0" borderId="361" xfId="0" applyFont="1" applyBorder="1"/>
    <xf numFmtId="0" fontId="1224" fillId="0" borderId="1175" xfId="0" applyFont="1" applyBorder="1" applyAlignment="1">
      <alignment wrapText="1"/>
    </xf>
    <xf numFmtId="0" fontId="429" fillId="0" borderId="385" xfId="0" applyFont="1" applyBorder="1"/>
    <xf numFmtId="0" fontId="1225" fillId="0" borderId="1176" xfId="0" applyFont="1" applyBorder="1" applyAlignment="1">
      <alignment wrapText="1"/>
    </xf>
    <xf numFmtId="0" fontId="430" fillId="0" borderId="386" xfId="0" applyFont="1" applyBorder="1"/>
    <xf numFmtId="0" fontId="1226" fillId="0" borderId="1177" xfId="0" applyFont="1" applyBorder="1" applyAlignment="1">
      <alignment wrapText="1"/>
    </xf>
    <xf numFmtId="0" fontId="431" fillId="0" borderId="387" xfId="0" applyFont="1" applyBorder="1"/>
    <xf numFmtId="0" fontId="1227" fillId="0" borderId="1178" xfId="0" applyFont="1" applyBorder="1" applyAlignment="1">
      <alignment wrapText="1"/>
    </xf>
    <xf numFmtId="0" fontId="432" fillId="0" borderId="388" xfId="0" applyFont="1" applyBorder="1"/>
    <xf numFmtId="0" fontId="1606" fillId="295" borderId="1530" xfId="0" applyFont="1" applyFill="1" applyBorder="1" applyAlignment="1">
      <alignment wrapText="1"/>
    </xf>
    <xf numFmtId="0" fontId="1607" fillId="296" borderId="1531" xfId="0" applyFont="1" applyFill="1" applyBorder="1"/>
    <xf numFmtId="0" fontId="1608" fillId="297" borderId="1532" xfId="0" applyFont="1" applyFill="1" applyBorder="1"/>
    <xf numFmtId="0" fontId="1609" fillId="298" borderId="1533" xfId="0" applyFont="1" applyFill="1" applyBorder="1"/>
    <xf numFmtId="0" fontId="1228" fillId="0" borderId="1179" xfId="0" applyFont="1" applyBorder="1" applyAlignment="1">
      <alignment wrapText="1"/>
    </xf>
    <xf numFmtId="0" fontId="433" fillId="0" borderId="389" xfId="0" applyFont="1" applyBorder="1"/>
    <xf numFmtId="0" fontId="1229" fillId="0" borderId="1180" xfId="0" applyFont="1" applyBorder="1" applyAlignment="1">
      <alignment wrapText="1"/>
    </xf>
    <xf numFmtId="0" fontId="434" fillId="0" borderId="390" xfId="0" applyFont="1" applyBorder="1"/>
    <xf numFmtId="0" fontId="1208" fillId="0" borderId="1159" xfId="0" applyFont="1" applyBorder="1" applyAlignment="1">
      <alignment wrapText="1"/>
    </xf>
    <xf numFmtId="0" fontId="413" fillId="0" borderId="369" xfId="0" applyFont="1" applyBorder="1"/>
    <xf numFmtId="0" fontId="1209" fillId="0" borderId="1160" xfId="0" applyFont="1" applyBorder="1" applyAlignment="1">
      <alignment wrapText="1"/>
    </xf>
    <xf numFmtId="0" fontId="414" fillId="0" borderId="370" xfId="0" applyFont="1" applyBorder="1"/>
    <xf numFmtId="0" fontId="1210" fillId="0" borderId="1161" xfId="0" applyFont="1" applyBorder="1" applyAlignment="1">
      <alignment wrapText="1"/>
    </xf>
    <xf numFmtId="0" fontId="415" fillId="0" borderId="371" xfId="0" applyFont="1" applyBorder="1"/>
    <xf numFmtId="0" fontId="1211" fillId="0" borderId="1162" xfId="0" applyFont="1" applyBorder="1" applyAlignment="1">
      <alignment wrapText="1"/>
    </xf>
    <xf numFmtId="0" fontId="416" fillId="0" borderId="372" xfId="0" applyFont="1" applyBorder="1"/>
    <xf numFmtId="0" fontId="1564" fillId="253" borderId="1491" xfId="0" applyFont="1" applyFill="1" applyBorder="1" applyAlignment="1">
      <alignment wrapText="1"/>
    </xf>
    <xf numFmtId="0" fontId="1565" fillId="254" borderId="1492" xfId="0" applyFont="1" applyFill="1" applyBorder="1"/>
    <xf numFmtId="0" fontId="1566" fillId="255" borderId="1493" xfId="0" applyFont="1" applyFill="1" applyBorder="1"/>
    <xf numFmtId="0" fontId="1567" fillId="256" borderId="1494" xfId="0" applyFont="1" applyFill="1" applyBorder="1"/>
    <xf numFmtId="0" fontId="1212" fillId="0" borderId="1163" xfId="0" applyFont="1" applyBorder="1" applyAlignment="1">
      <alignment wrapText="1"/>
    </xf>
    <xf numFmtId="0" fontId="417" fillId="0" borderId="373" xfId="0" applyFont="1" applyBorder="1"/>
    <xf numFmtId="0" fontId="1213" fillId="0" borderId="1164" xfId="0" applyFont="1" applyBorder="1" applyAlignment="1">
      <alignment wrapText="1"/>
    </xf>
    <xf numFmtId="0" fontId="418" fillId="0" borderId="374" xfId="0" applyFont="1" applyBorder="1"/>
    <xf numFmtId="0" fontId="1214" fillId="0" borderId="1165" xfId="0" applyFont="1" applyBorder="1" applyAlignment="1">
      <alignment wrapText="1"/>
    </xf>
    <xf numFmtId="0" fontId="419" fillId="0" borderId="375" xfId="0" applyFont="1" applyBorder="1"/>
    <xf numFmtId="0" fontId="1215" fillId="0" borderId="1166" xfId="0" applyFont="1" applyBorder="1" applyAlignment="1">
      <alignment wrapText="1"/>
    </xf>
    <xf numFmtId="0" fontId="420" fillId="0" borderId="376" xfId="0" applyFont="1" applyBorder="1"/>
    <xf numFmtId="0" fontId="1216" fillId="0" borderId="1167" xfId="0" applyFont="1" applyBorder="1" applyAlignment="1">
      <alignment wrapText="1"/>
    </xf>
    <xf numFmtId="0" fontId="421" fillId="0" borderId="377" xfId="0" applyFont="1" applyBorder="1"/>
    <xf numFmtId="0" fontId="1217" fillId="0" borderId="1168" xfId="0" applyFont="1" applyBorder="1" applyAlignment="1">
      <alignment wrapText="1"/>
    </xf>
    <xf numFmtId="0" fontId="422" fillId="0" borderId="378" xfId="0" applyFont="1" applyBorder="1"/>
    <xf numFmtId="0" fontId="1578" fillId="267" borderId="1504" xfId="0" applyFont="1" applyFill="1" applyBorder="1" applyAlignment="1">
      <alignment wrapText="1"/>
    </xf>
    <xf numFmtId="0" fontId="1579" fillId="268" borderId="1505" xfId="0" applyFont="1" applyFill="1" applyBorder="1"/>
    <xf numFmtId="0" fontId="1580" fillId="269" borderId="1506" xfId="0" applyFont="1" applyFill="1" applyBorder="1"/>
    <xf numFmtId="0" fontId="1581" fillId="270" borderId="1507" xfId="0" applyFont="1" applyFill="1" applyBorder="1"/>
    <xf numFmtId="0" fontId="1218" fillId="0" borderId="1169" xfId="0" applyFont="1" applyBorder="1" applyAlignment="1">
      <alignment wrapText="1"/>
    </xf>
    <xf numFmtId="0" fontId="423" fillId="0" borderId="379" xfId="0" applyFont="1" applyBorder="1"/>
    <xf numFmtId="0" fontId="1219" fillId="0" borderId="1170" xfId="0" applyFont="1" applyBorder="1" applyAlignment="1">
      <alignment wrapText="1"/>
    </xf>
    <xf numFmtId="0" fontId="424" fillId="0" borderId="380" xfId="0" applyFont="1" applyBorder="1"/>
    <xf numFmtId="0" fontId="1220" fillId="0" borderId="1171" xfId="0" applyFont="1" applyBorder="1" applyAlignment="1">
      <alignment wrapText="1"/>
    </xf>
    <xf numFmtId="0" fontId="425" fillId="0" borderId="381" xfId="0" applyFont="1" applyBorder="1"/>
    <xf numFmtId="0" fontId="1221" fillId="0" borderId="1172" xfId="0" applyFont="1" applyBorder="1" applyAlignment="1">
      <alignment wrapText="1"/>
    </xf>
    <xf numFmtId="0" fontId="426" fillId="0" borderId="382" xfId="0" applyFont="1" applyBorder="1"/>
    <xf numFmtId="0" fontId="2874" fillId="38" borderId="617" xfId="0" applyFont="1" applyFill="1" applyBorder="1" applyAlignment="1">
      <alignment horizontal="center" vertical="center" wrapText="1"/>
    </xf>
    <xf numFmtId="0" fontId="661" fillId="39" borderId="618" xfId="0" applyFont="1" applyFill="1" applyBorder="1" applyAlignment="1">
      <alignment horizontal="center" vertical="center" wrapText="1"/>
    </xf>
    <xf numFmtId="0" fontId="662" fillId="40" borderId="1724" xfId="0" applyFont="1" applyFill="1" applyBorder="1" applyAlignment="1">
      <alignment horizontal="center" vertical="center" wrapText="1"/>
    </xf>
    <xf numFmtId="0" fontId="662" fillId="40" borderId="1726" xfId="0" applyFont="1" applyFill="1" applyBorder="1" applyAlignment="1">
      <alignment horizontal="center" vertical="center" wrapText="1"/>
    </xf>
    <xf numFmtId="0" fontId="2874" fillId="26" borderId="609" xfId="0" applyFont="1" applyFill="1" applyBorder="1" applyAlignment="1">
      <alignment horizontal="center" vertical="center" wrapText="1"/>
    </xf>
    <xf numFmtId="0" fontId="653" fillId="27" borderId="610" xfId="0" applyFont="1" applyFill="1" applyBorder="1" applyAlignment="1">
      <alignment horizontal="center" vertical="center" wrapText="1"/>
    </xf>
    <xf numFmtId="0" fontId="654" fillId="28" borderId="1724" xfId="0" applyFont="1" applyFill="1" applyBorder="1" applyAlignment="1">
      <alignment horizontal="center" vertical="center" wrapText="1"/>
    </xf>
    <xf numFmtId="0" fontId="654" fillId="28" borderId="1726" xfId="0" applyFont="1" applyFill="1" applyBorder="1" applyAlignment="1">
      <alignment horizontal="center" vertical="center" wrapText="1"/>
    </xf>
    <xf numFmtId="0" fontId="2874" fillId="29" borderId="611" xfId="0" applyFont="1" applyFill="1" applyBorder="1" applyAlignment="1">
      <alignment horizontal="center" vertical="center" wrapText="1"/>
    </xf>
    <xf numFmtId="0" fontId="655" fillId="30" borderId="612" xfId="0" applyFont="1" applyFill="1" applyBorder="1" applyAlignment="1">
      <alignment horizontal="center" vertical="center" wrapText="1"/>
    </xf>
    <xf numFmtId="0" fontId="656" fillId="31" borderId="1724" xfId="0" applyFont="1" applyFill="1" applyBorder="1" applyAlignment="1">
      <alignment horizontal="center" vertical="center" wrapText="1"/>
    </xf>
    <xf numFmtId="0" fontId="656" fillId="31" borderId="1726" xfId="0" applyFont="1" applyFill="1" applyBorder="1" applyAlignment="1">
      <alignment horizontal="center" vertical="center" wrapText="1"/>
    </xf>
    <xf numFmtId="0" fontId="2874" fillId="32" borderId="613" xfId="0" applyFont="1" applyFill="1" applyBorder="1" applyAlignment="1">
      <alignment horizontal="center" vertical="center" wrapText="1"/>
    </xf>
    <xf numFmtId="0" fontId="657" fillId="33" borderId="614" xfId="0" applyFont="1" applyFill="1" applyBorder="1" applyAlignment="1">
      <alignment horizontal="center" vertical="center" wrapText="1"/>
    </xf>
    <xf numFmtId="0" fontId="658" fillId="34" borderId="1724" xfId="0" applyFont="1" applyFill="1" applyBorder="1" applyAlignment="1">
      <alignment horizontal="center" vertical="center" wrapText="1"/>
    </xf>
    <xf numFmtId="0" fontId="658" fillId="34" borderId="1726" xfId="0" applyFont="1" applyFill="1" applyBorder="1" applyAlignment="1">
      <alignment horizontal="center" vertical="center" wrapText="1"/>
    </xf>
    <xf numFmtId="0" fontId="1620" fillId="309" borderId="1543" xfId="0" applyFont="1" applyFill="1" applyBorder="1" applyAlignment="1">
      <alignment wrapText="1"/>
    </xf>
    <xf numFmtId="0" fontId="1621" fillId="310" borderId="1544" xfId="0" applyFont="1" applyFill="1" applyBorder="1"/>
    <xf numFmtId="0" fontId="1622" fillId="311" borderId="1545" xfId="0" applyFont="1" applyFill="1" applyBorder="1"/>
    <xf numFmtId="0" fontId="1623" fillId="312" borderId="1546" xfId="0" applyFont="1" applyFill="1" applyBorder="1"/>
    <xf numFmtId="0" fontId="1234" fillId="0" borderId="1185" xfId="0" applyFont="1" applyBorder="1" applyAlignment="1">
      <alignment wrapText="1"/>
    </xf>
    <xf numFmtId="0" fontId="439" fillId="0" borderId="395" xfId="0" applyFont="1" applyBorder="1"/>
    <xf numFmtId="0" fontId="1235" fillId="0" borderId="1186" xfId="0" applyFont="1" applyBorder="1" applyAlignment="1">
      <alignment wrapText="1"/>
    </xf>
    <xf numFmtId="0" fontId="440" fillId="0" borderId="396" xfId="0" applyFont="1" applyBorder="1"/>
    <xf numFmtId="0" fontId="1236" fillId="0" borderId="1187" xfId="0" applyFont="1" applyBorder="1" applyAlignment="1">
      <alignment wrapText="1"/>
    </xf>
    <xf numFmtId="0" fontId="441" fillId="0" borderId="397" xfId="0" applyFont="1" applyBorder="1"/>
    <xf numFmtId="0" fontId="1237" fillId="0" borderId="1188" xfId="0" applyFont="1" applyBorder="1" applyAlignment="1">
      <alignment wrapText="1"/>
    </xf>
    <xf numFmtId="0" fontId="442" fillId="0" borderId="398" xfId="0" applyFont="1" applyBorder="1"/>
    <xf numFmtId="0" fontId="1238" fillId="0" borderId="1189" xfId="0" applyFont="1" applyBorder="1" applyAlignment="1">
      <alignment wrapText="1"/>
    </xf>
    <xf numFmtId="0" fontId="443" fillId="0" borderId="399" xfId="0" applyFont="1" applyBorder="1"/>
    <xf numFmtId="0" fontId="1230" fillId="0" borderId="1181" xfId="0" applyFont="1" applyBorder="1" applyAlignment="1">
      <alignment wrapText="1"/>
    </xf>
    <xf numFmtId="0" fontId="435" fillId="0" borderId="391" xfId="0" applyFont="1" applyBorder="1"/>
    <xf numFmtId="0" fontId="1231" fillId="0" borderId="1182" xfId="0" applyFont="1" applyBorder="1" applyAlignment="1">
      <alignment wrapText="1"/>
    </xf>
    <xf numFmtId="0" fontId="436" fillId="0" borderId="392" xfId="0" applyFont="1" applyBorder="1"/>
    <xf numFmtId="0" fontId="1232" fillId="0" borderId="1183" xfId="0" applyFont="1" applyBorder="1" applyAlignment="1">
      <alignment wrapText="1"/>
    </xf>
    <xf numFmtId="0" fontId="437" fillId="0" borderId="393" xfId="0" applyFont="1" applyBorder="1"/>
    <xf numFmtId="0" fontId="1233" fillId="0" borderId="1184" xfId="0" applyFont="1" applyBorder="1" applyAlignment="1">
      <alignment wrapText="1"/>
    </xf>
    <xf numFmtId="0" fontId="438" fillId="0" borderId="394" xfId="0" applyFont="1" applyBorder="1"/>
    <xf numFmtId="0" fontId="1239" fillId="0" borderId="1190" xfId="0" applyFont="1" applyBorder="1" applyAlignment="1">
      <alignment wrapText="1"/>
    </xf>
    <xf numFmtId="0" fontId="444" fillId="0" borderId="400" xfId="0" applyFont="1" applyBorder="1"/>
    <xf numFmtId="0" fontId="1592" fillId="281" borderId="1517" xfId="0" applyFont="1" applyFill="1" applyBorder="1" applyAlignment="1">
      <alignment wrapText="1"/>
    </xf>
    <xf numFmtId="0" fontId="1593" fillId="282" borderId="1518" xfId="0" applyFont="1" applyFill="1" applyBorder="1"/>
    <xf numFmtId="0" fontId="1594" fillId="283" borderId="1519" xfId="0" applyFont="1" applyFill="1" applyBorder="1"/>
    <xf numFmtId="0" fontId="1595" fillId="284" borderId="1520" xfId="0" applyFont="1" applyFill="1" applyBorder="1"/>
    <xf numFmtId="0" fontId="1222" fillId="0" borderId="1173" xfId="0" applyFont="1" applyBorder="1" applyAlignment="1">
      <alignment wrapText="1"/>
    </xf>
    <xf numFmtId="0" fontId="427" fillId="0" borderId="383" xfId="0" applyFont="1" applyBorder="1"/>
    <xf numFmtId="0" fontId="1223" fillId="0" borderId="1174" xfId="0" applyFont="1" applyBorder="1" applyAlignment="1">
      <alignment wrapText="1"/>
    </xf>
    <xf numFmtId="0" fontId="428" fillId="0" borderId="384" xfId="0" applyFont="1" applyBorder="1"/>
    <xf numFmtId="0" fontId="25" fillId="15" borderId="14" xfId="0" applyFont="1" applyFill="1" applyBorder="1"/>
    <xf numFmtId="0" fontId="20" fillId="10" borderId="9" xfId="0" applyFont="1" applyFill="1" applyBorder="1"/>
    <xf numFmtId="0" fontId="26" fillId="16" borderId="15" xfId="0" applyFont="1" applyFill="1" applyBorder="1"/>
    <xf numFmtId="0" fontId="22" fillId="12" borderId="11" xfId="0" applyFont="1" applyFill="1" applyBorder="1"/>
    <xf numFmtId="0" fontId="23" fillId="13" borderId="12" xfId="0" applyFont="1" applyFill="1" applyBorder="1"/>
    <xf numFmtId="0" fontId="27" fillId="17" borderId="16" xfId="0" applyFont="1" applyFill="1" applyBorder="1"/>
    <xf numFmtId="0" fontId="24" fillId="14" borderId="13" xfId="0" applyFont="1" applyFill="1" applyBorder="1"/>
    <xf numFmtId="0" fontId="1954" fillId="0" borderId="1858" xfId="0" applyFont="1" applyFill="1" applyBorder="1"/>
    <xf numFmtId="0" fontId="1955" fillId="0" borderId="1854" xfId="0" applyFont="1" applyFill="1" applyBorder="1"/>
    <xf numFmtId="0" fontId="1956" fillId="0" borderId="1854" xfId="0" applyFont="1" applyFill="1" applyBorder="1"/>
    <xf numFmtId="0" fontId="1957" fillId="0" borderId="1859" xfId="0" applyFont="1" applyFill="1" applyBorder="1"/>
    <xf numFmtId="0" fontId="1988" fillId="0" borderId="1858" xfId="0" applyFont="1" applyFill="1" applyBorder="1"/>
    <xf numFmtId="0" fontId="1989" fillId="0" borderId="1854" xfId="0" applyFont="1" applyFill="1" applyBorder="1"/>
    <xf numFmtId="0" fontId="1990" fillId="0" borderId="1854" xfId="0" applyFont="1" applyFill="1" applyBorder="1"/>
    <xf numFmtId="0" fontId="1991" fillId="0" borderId="1859" xfId="0" applyFont="1" applyFill="1" applyBorder="1"/>
    <xf numFmtId="0" fontId="2022" fillId="0" borderId="1858" xfId="0" applyFont="1" applyFill="1" applyBorder="1"/>
    <xf numFmtId="0" fontId="2023" fillId="0" borderId="1854" xfId="0" applyFont="1" applyFill="1" applyBorder="1"/>
    <xf numFmtId="0" fontId="2024" fillId="0" borderId="1854" xfId="0" applyFont="1" applyFill="1" applyBorder="1"/>
    <xf numFmtId="0" fontId="2025" fillId="0" borderId="1859" xfId="0" applyFont="1" applyFill="1" applyBorder="1"/>
    <xf numFmtId="0" fontId="1855" fillId="603" borderId="1855" xfId="0" applyFont="1" applyFill="1" applyBorder="1" applyAlignment="1">
      <alignment horizontal="center"/>
    </xf>
    <xf numFmtId="0" fontId="1838" fillId="603" borderId="1856" xfId="0" applyFont="1" applyFill="1" applyBorder="1"/>
    <xf numFmtId="0" fontId="1838" fillId="603" borderId="1857" xfId="0" applyFont="1" applyFill="1" applyBorder="1"/>
    <xf numFmtId="0" fontId="1824" fillId="0" borderId="1717" xfId="0" applyFont="1" applyBorder="1"/>
    <xf numFmtId="0" fontId="2362" fillId="0" borderId="1858" xfId="0" applyFont="1" applyBorder="1"/>
    <xf numFmtId="0" fontId="2363" fillId="0" borderId="1854" xfId="0" applyFont="1" applyBorder="1"/>
    <xf numFmtId="0" fontId="2364" fillId="0" borderId="1854" xfId="0" applyFont="1" applyBorder="1"/>
    <xf numFmtId="0" fontId="2365" fillId="0" borderId="1859" xfId="0" applyFont="1" applyBorder="1"/>
    <xf numFmtId="0" fontId="2396" fillId="0" borderId="1858" xfId="0" applyFont="1" applyBorder="1"/>
    <xf numFmtId="0" fontId="2397" fillId="0" borderId="1854" xfId="0" applyFont="1" applyBorder="1"/>
    <xf numFmtId="0" fontId="2398" fillId="0" borderId="1854" xfId="0" applyFont="1" applyBorder="1"/>
    <xf numFmtId="0" fontId="2399" fillId="0" borderId="1859" xfId="0" applyFont="1" applyBorder="1"/>
    <xf numFmtId="0" fontId="2430" fillId="0" borderId="1858" xfId="0" applyFont="1" applyBorder="1"/>
    <xf numFmtId="0" fontId="2431" fillId="0" borderId="1854" xfId="0" applyFont="1" applyBorder="1"/>
    <xf numFmtId="0" fontId="2432" fillId="0" borderId="1854" xfId="0" applyFont="1" applyBorder="1"/>
    <xf numFmtId="0" fontId="2433" fillId="0" borderId="1859" xfId="0" applyFont="1" applyBorder="1"/>
    <xf numFmtId="0" fontId="2464" fillId="0" borderId="1860" xfId="0" applyFont="1" applyBorder="1"/>
    <xf numFmtId="0" fontId="2465" fillId="0" borderId="1861" xfId="0" applyFont="1" applyBorder="1"/>
    <xf numFmtId="0" fontId="2466" fillId="0" borderId="1861" xfId="0" applyFont="1" applyBorder="1"/>
    <xf numFmtId="0" fontId="2467" fillId="0" borderId="1862" xfId="0" applyFont="1" applyBorder="1"/>
    <xf numFmtId="0" fontId="1830" fillId="0" borderId="1863" xfId="0" applyFont="1" applyFill="1" applyBorder="1" applyAlignment="1">
      <alignment vertical="center" wrapText="1"/>
    </xf>
    <xf numFmtId="0" fontId="1826" fillId="0" borderId="1864" xfId="0" applyFont="1" applyFill="1" applyBorder="1" applyAlignment="1">
      <alignment vertical="center" wrapText="1"/>
    </xf>
    <xf numFmtId="0" fontId="1826" fillId="0" borderId="1865" xfId="0" applyFont="1" applyFill="1" applyBorder="1" applyAlignment="1">
      <alignment vertical="center" wrapText="1"/>
    </xf>
    <xf numFmtId="0" fontId="1826" fillId="0" borderId="1866" xfId="0" applyFont="1" applyFill="1" applyBorder="1" applyAlignment="1">
      <alignment vertical="center" wrapText="1"/>
    </xf>
    <xf numFmtId="0" fontId="1826" fillId="0" borderId="1720" xfId="0" applyFont="1" applyFill="1" applyBorder="1" applyAlignment="1">
      <alignment vertical="center" wrapText="1"/>
    </xf>
    <xf numFmtId="0" fontId="1826" fillId="0" borderId="1867" xfId="0" applyFont="1" applyFill="1" applyBorder="1" applyAlignment="1">
      <alignment vertical="center" wrapText="1"/>
    </xf>
    <xf numFmtId="0" fontId="1831" fillId="0" borderId="1863" xfId="0" applyFont="1" applyBorder="1" applyAlignment="1">
      <alignment vertical="center" wrapText="1"/>
    </xf>
    <xf numFmtId="0" fontId="1827" fillId="0" borderId="1864" xfId="0" applyFont="1" applyBorder="1" applyAlignment="1">
      <alignment vertical="center" wrapText="1"/>
    </xf>
    <xf numFmtId="0" fontId="1827" fillId="0" borderId="1865" xfId="0" applyFont="1" applyBorder="1" applyAlignment="1">
      <alignment vertical="center" wrapText="1"/>
    </xf>
    <xf numFmtId="0" fontId="1827" fillId="0" borderId="1866" xfId="0" applyFont="1" applyBorder="1" applyAlignment="1">
      <alignment vertical="center" wrapText="1"/>
    </xf>
    <xf numFmtId="0" fontId="1827" fillId="0" borderId="1720" xfId="0" applyFont="1" applyBorder="1" applyAlignment="1">
      <alignment vertical="center" wrapText="1"/>
    </xf>
    <xf numFmtId="0" fontId="1827" fillId="0" borderId="1867" xfId="0" applyFont="1" applyBorder="1" applyAlignment="1">
      <alignment vertical="center" wrapText="1"/>
    </xf>
    <xf numFmtId="0" fontId="1832" fillId="0" borderId="1863" xfId="0" applyFont="1" applyBorder="1" applyAlignment="1">
      <alignment vertical="center" wrapText="1"/>
    </xf>
    <xf numFmtId="0" fontId="1828" fillId="0" borderId="1864" xfId="0" applyFont="1" applyBorder="1" applyAlignment="1">
      <alignment vertical="center" wrapText="1"/>
    </xf>
    <xf numFmtId="0" fontId="1828" fillId="0" borderId="1865" xfId="0" applyFont="1" applyBorder="1" applyAlignment="1">
      <alignment vertical="center" wrapText="1"/>
    </xf>
    <xf numFmtId="0" fontId="1828" fillId="0" borderId="1866" xfId="0" applyFont="1" applyBorder="1" applyAlignment="1">
      <alignment vertical="center" wrapText="1"/>
    </xf>
    <xf numFmtId="0" fontId="1828" fillId="0" borderId="1720" xfId="0" applyFont="1" applyBorder="1" applyAlignment="1">
      <alignment vertical="center" wrapText="1"/>
    </xf>
    <xf numFmtId="0" fontId="1828" fillId="0" borderId="1867" xfId="0" applyFont="1" applyBorder="1" applyAlignment="1">
      <alignment vertical="center" wrapText="1"/>
    </xf>
    <xf numFmtId="0" fontId="1833" fillId="0" borderId="1863" xfId="0" applyFont="1" applyBorder="1" applyAlignment="1">
      <alignment vertical="center" wrapText="1"/>
    </xf>
    <xf numFmtId="0" fontId="1829" fillId="0" borderId="1864" xfId="0" applyFont="1" applyBorder="1" applyAlignment="1">
      <alignment vertical="center" wrapText="1"/>
    </xf>
    <xf numFmtId="0" fontId="1829" fillId="0" borderId="1865" xfId="0" applyFont="1" applyBorder="1" applyAlignment="1">
      <alignment vertical="center" wrapText="1"/>
    </xf>
    <xf numFmtId="0" fontId="1829" fillId="0" borderId="1866" xfId="0" applyFont="1" applyBorder="1" applyAlignment="1">
      <alignment vertical="center" wrapText="1"/>
    </xf>
    <xf numFmtId="0" fontId="1829" fillId="0" borderId="1720" xfId="0" applyFont="1" applyBorder="1" applyAlignment="1">
      <alignment vertical="center" wrapText="1"/>
    </xf>
    <xf numFmtId="0" fontId="1829" fillId="0" borderId="1867" xfId="0" applyFont="1" applyBorder="1" applyAlignment="1">
      <alignment vertical="center" wrapText="1"/>
    </xf>
    <xf numFmtId="0" fontId="1854" fillId="601" borderId="1855" xfId="0" applyFont="1" applyFill="1" applyBorder="1" applyAlignment="1">
      <alignment horizontal="center"/>
    </xf>
    <xf numFmtId="0" fontId="1834" fillId="601" borderId="1856" xfId="0" applyFont="1" applyFill="1" applyBorder="1"/>
    <xf numFmtId="0" fontId="1834" fillId="601" borderId="1857" xfId="0" applyFont="1" applyFill="1" applyBorder="1"/>
    <xf numFmtId="0" fontId="1859" fillId="601" borderId="1855" xfId="0" applyFont="1" applyFill="1" applyBorder="1" applyAlignment="1">
      <alignment horizontal="center"/>
    </xf>
    <xf numFmtId="0" fontId="1835" fillId="601" borderId="1856" xfId="0" applyFont="1" applyFill="1" applyBorder="1"/>
    <xf numFmtId="0" fontId="1835" fillId="601" borderId="1857" xfId="0" applyFont="1" applyFill="1" applyBorder="1"/>
    <xf numFmtId="0" fontId="1864" fillId="601" borderId="1855" xfId="0" applyFont="1" applyFill="1" applyBorder="1" applyAlignment="1">
      <alignment horizontal="center"/>
    </xf>
    <xf numFmtId="0" fontId="1836" fillId="601" borderId="1856" xfId="0" applyFont="1" applyFill="1" applyBorder="1"/>
    <xf numFmtId="0" fontId="1836" fillId="601" borderId="1857" xfId="0" applyFont="1" applyFill="1" applyBorder="1"/>
    <xf numFmtId="0" fontId="1869" fillId="601" borderId="1855" xfId="0" applyFont="1" applyFill="1" applyBorder="1" applyAlignment="1">
      <alignment horizontal="center"/>
    </xf>
    <xf numFmtId="0" fontId="1837" fillId="601" borderId="1856" xfId="0" applyFont="1" applyFill="1" applyBorder="1"/>
    <xf numFmtId="0" fontId="1837" fillId="601" borderId="1857" xfId="0" applyFont="1" applyFill="1" applyBorder="1"/>
    <xf numFmtId="0" fontId="2498" fillId="602" borderId="1858" xfId="0" applyFont="1" applyFill="1" applyBorder="1" applyAlignment="1">
      <alignment horizontal="center" vertical="center" wrapText="1"/>
    </xf>
    <xf numFmtId="0" fontId="1914" fillId="602" borderId="1858" xfId="0" applyFont="1" applyFill="1" applyBorder="1"/>
    <xf numFmtId="0" fontId="2500" fillId="602" borderId="1858" xfId="0" applyFont="1" applyFill="1" applyBorder="1" applyAlignment="1">
      <alignment horizontal="center" vertical="center" wrapText="1"/>
    </xf>
    <xf numFmtId="0" fontId="1934" fillId="602" borderId="1858" xfId="0" applyFont="1" applyFill="1" applyBorder="1"/>
    <xf numFmtId="0" fontId="2056" fillId="0" borderId="1860" xfId="0" applyFont="1" applyFill="1" applyBorder="1"/>
    <xf numFmtId="0" fontId="2057" fillId="0" borderId="1861" xfId="0" applyFont="1" applyFill="1" applyBorder="1"/>
    <xf numFmtId="0" fontId="2058" fillId="0" borderId="1861" xfId="0" applyFont="1" applyFill="1" applyBorder="1"/>
    <xf numFmtId="0" fontId="2059" fillId="0" borderId="1862" xfId="0" applyFont="1" applyFill="1" applyBorder="1"/>
    <xf numFmtId="0" fontId="2090" fillId="0" borderId="1858" xfId="0" applyFont="1" applyBorder="1"/>
    <xf numFmtId="0" fontId="2091" fillId="0" borderId="1854" xfId="0" applyFont="1" applyBorder="1"/>
    <xf numFmtId="0" fontId="2092" fillId="0" borderId="1854" xfId="0" applyFont="1" applyBorder="1"/>
    <xf numFmtId="0" fontId="2093" fillId="0" borderId="1859" xfId="0" applyFont="1" applyBorder="1"/>
    <xf numFmtId="0" fontId="2124" fillId="0" borderId="1858" xfId="0" applyFont="1" applyBorder="1"/>
    <xf numFmtId="0" fontId="2125" fillId="0" borderId="1854" xfId="0" applyFont="1" applyBorder="1"/>
    <xf numFmtId="0" fontId="2126" fillId="0" borderId="1854" xfId="0" applyFont="1" applyBorder="1"/>
    <xf numFmtId="0" fontId="2127" fillId="0" borderId="1859" xfId="0" applyFont="1" applyBorder="1"/>
    <xf numFmtId="0" fontId="2158" fillId="0" borderId="1858" xfId="0" applyFont="1" applyBorder="1"/>
    <xf numFmtId="0" fontId="2159" fillId="0" borderId="1854" xfId="0" applyFont="1" applyBorder="1"/>
    <xf numFmtId="0" fontId="2160" fillId="0" borderId="1854" xfId="0" applyFont="1" applyBorder="1"/>
    <xf numFmtId="0" fontId="2161" fillId="0" borderId="1859" xfId="0" applyFont="1" applyBorder="1"/>
    <xf numFmtId="0" fontId="2192" fillId="0" borderId="1860" xfId="0" applyFont="1" applyBorder="1"/>
    <xf numFmtId="0" fontId="2193" fillId="0" borderId="1861" xfId="0" applyFont="1" applyBorder="1"/>
    <xf numFmtId="0" fontId="2194" fillId="0" borderId="1861" xfId="0" applyFont="1" applyBorder="1"/>
    <xf numFmtId="0" fontId="2195" fillId="0" borderId="1862" xfId="0" applyFont="1" applyBorder="1"/>
    <xf numFmtId="0" fontId="2226" fillId="0" borderId="1858" xfId="0" applyFont="1" applyBorder="1"/>
    <xf numFmtId="0" fontId="2227" fillId="0" borderId="1854" xfId="0" applyFont="1" applyBorder="1"/>
    <xf numFmtId="0" fontId="2228" fillId="0" borderId="1854" xfId="0" applyFont="1" applyBorder="1"/>
    <xf numFmtId="0" fontId="2229" fillId="0" borderId="1859" xfId="0" applyFont="1" applyBorder="1"/>
    <xf numFmtId="0" fontId="2260" fillId="0" borderId="1858" xfId="0" applyFont="1" applyBorder="1"/>
    <xf numFmtId="0" fontId="2261" fillId="0" borderId="1854" xfId="0" applyFont="1" applyBorder="1"/>
    <xf numFmtId="0" fontId="2262" fillId="0" borderId="1854" xfId="0" applyFont="1" applyBorder="1"/>
    <xf numFmtId="0" fontId="2263" fillId="0" borderId="1859" xfId="0" applyFont="1" applyBorder="1"/>
    <xf numFmtId="0" fontId="2294" fillId="0" borderId="1858" xfId="0" applyFont="1" applyBorder="1"/>
    <xf numFmtId="0" fontId="2295" fillId="0" borderId="1854" xfId="0" applyFont="1" applyBorder="1"/>
    <xf numFmtId="0" fontId="2296" fillId="0" borderId="1854" xfId="0" applyFont="1" applyBorder="1"/>
    <xf numFmtId="0" fontId="2297" fillId="0" borderId="1859" xfId="0" applyFont="1" applyBorder="1"/>
    <xf numFmtId="0" fontId="2328" fillId="0" borderId="1860" xfId="0" applyFont="1" applyBorder="1"/>
    <xf numFmtId="0" fontId="2329" fillId="0" borderId="1861" xfId="0" applyFont="1" applyBorder="1"/>
    <xf numFmtId="0" fontId="2330" fillId="0" borderId="1861" xfId="0" applyFont="1" applyBorder="1"/>
    <xf numFmtId="0" fontId="2331" fillId="0" borderId="1862" xfId="0" applyFont="1" applyBorder="1"/>
    <xf numFmtId="0" fontId="1865" fillId="603" borderId="1855" xfId="0" applyFont="1" applyFill="1" applyBorder="1" applyAlignment="1">
      <alignment horizontal="center"/>
    </xf>
    <xf numFmtId="0" fontId="1840" fillId="603" borderId="1856" xfId="0" applyFont="1" applyFill="1" applyBorder="1"/>
    <xf numFmtId="0" fontId="1840" fillId="603" borderId="1857" xfId="0" applyFont="1" applyFill="1" applyBorder="1"/>
    <xf numFmtId="0" fontId="1870" fillId="603" borderId="1855" xfId="0" applyFont="1" applyFill="1" applyBorder="1" applyAlignment="1">
      <alignment horizontal="center"/>
    </xf>
    <xf numFmtId="0" fontId="1841" fillId="603" borderId="1856" xfId="0" applyFont="1" applyFill="1" applyBorder="1"/>
    <xf numFmtId="0" fontId="1841" fillId="603" borderId="1857" xfId="0" applyFont="1" applyFill="1" applyBorder="1"/>
    <xf numFmtId="0" fontId="1856" fillId="606" borderId="1855" xfId="0" applyFont="1" applyFill="1" applyBorder="1" applyAlignment="1">
      <alignment horizontal="center"/>
    </xf>
    <xf numFmtId="0" fontId="1842" fillId="606" borderId="1856" xfId="0" applyFont="1" applyFill="1" applyBorder="1"/>
    <xf numFmtId="0" fontId="1842" fillId="606" borderId="1857" xfId="0" applyFont="1" applyFill="1" applyBorder="1"/>
    <xf numFmtId="0" fontId="1861" fillId="606" borderId="1855" xfId="0" applyFont="1" applyFill="1" applyBorder="1" applyAlignment="1">
      <alignment horizontal="center"/>
    </xf>
    <xf numFmtId="0" fontId="1843" fillId="606" borderId="1856" xfId="0" applyFont="1" applyFill="1" applyBorder="1"/>
    <xf numFmtId="0" fontId="1843" fillId="606" borderId="1857" xfId="0" applyFont="1" applyFill="1" applyBorder="1"/>
    <xf numFmtId="0" fontId="1866" fillId="606" borderId="1855" xfId="0" applyFont="1" applyFill="1" applyBorder="1" applyAlignment="1">
      <alignment horizontal="center"/>
    </xf>
    <xf numFmtId="0" fontId="1844" fillId="606" borderId="1856" xfId="0" applyFont="1" applyFill="1" applyBorder="1"/>
    <xf numFmtId="0" fontId="1844" fillId="606" borderId="1857" xfId="0" applyFont="1" applyFill="1" applyBorder="1"/>
    <xf numFmtId="0" fontId="1871" fillId="606" borderId="1855" xfId="0" applyFont="1" applyFill="1" applyBorder="1" applyAlignment="1">
      <alignment horizontal="center"/>
    </xf>
    <xf numFmtId="0" fontId="1845" fillId="606" borderId="1856" xfId="0" applyFont="1" applyFill="1" applyBorder="1"/>
    <xf numFmtId="0" fontId="1845" fillId="606" borderId="1857" xfId="0" applyFont="1" applyFill="1" applyBorder="1"/>
    <xf numFmtId="0" fontId="1857" fillId="604" borderId="1855" xfId="0" applyFont="1" applyFill="1" applyBorder="1" applyAlignment="1">
      <alignment horizontal="center"/>
    </xf>
    <xf numFmtId="0" fontId="1846" fillId="604" borderId="1856" xfId="0" applyFont="1" applyFill="1" applyBorder="1"/>
    <xf numFmtId="0" fontId="1846" fillId="604" borderId="1857" xfId="0" applyFont="1" applyFill="1" applyBorder="1"/>
    <xf numFmtId="0" fontId="1862" fillId="604" borderId="1855" xfId="0" applyFont="1" applyFill="1" applyBorder="1" applyAlignment="1">
      <alignment horizontal="center"/>
    </xf>
    <xf numFmtId="0" fontId="1847" fillId="604" borderId="1856" xfId="0" applyFont="1" applyFill="1" applyBorder="1"/>
    <xf numFmtId="0" fontId="1847" fillId="604" borderId="1857" xfId="0" applyFont="1" applyFill="1" applyBorder="1"/>
    <xf numFmtId="0" fontId="1867" fillId="604" borderId="1855" xfId="0" applyFont="1" applyFill="1" applyBorder="1" applyAlignment="1">
      <alignment horizontal="center"/>
    </xf>
    <xf numFmtId="0" fontId="1848" fillId="604" borderId="1856" xfId="0" applyFont="1" applyFill="1" applyBorder="1"/>
    <xf numFmtId="0" fontId="1848" fillId="604" borderId="1857" xfId="0" applyFont="1" applyFill="1" applyBorder="1"/>
    <xf numFmtId="0" fontId="1872" fillId="604" borderId="1855" xfId="0" applyFont="1" applyFill="1" applyBorder="1" applyAlignment="1">
      <alignment horizontal="center"/>
    </xf>
    <xf numFmtId="0" fontId="1849" fillId="604" borderId="1856" xfId="0" applyFont="1" applyFill="1" applyBorder="1"/>
    <xf numFmtId="0" fontId="1849" fillId="604" borderId="1857" xfId="0" applyFont="1" applyFill="1" applyBorder="1"/>
    <xf numFmtId="0" fontId="2502" fillId="607" borderId="1858" xfId="0" applyFont="1" applyFill="1" applyBorder="1" applyAlignment="1">
      <alignment horizontal="center" vertical="center" wrapText="1"/>
    </xf>
    <xf numFmtId="0" fontId="1915" fillId="607" borderId="1858" xfId="0" applyFont="1" applyFill="1" applyBorder="1"/>
    <xf numFmtId="0" fontId="2506" fillId="610" borderId="1858" xfId="0" applyFont="1" applyFill="1" applyBorder="1" applyAlignment="1">
      <alignment horizontal="center" vertical="center" wrapText="1"/>
    </xf>
    <xf numFmtId="0" fontId="1916" fillId="610" borderId="1858" xfId="0" applyFont="1" applyFill="1" applyBorder="1"/>
    <xf numFmtId="0" fontId="2510" fillId="609" borderId="1858" xfId="0" applyFont="1" applyFill="1" applyBorder="1" applyAlignment="1">
      <alignment horizontal="center" vertical="center" wrapText="1"/>
    </xf>
    <xf numFmtId="0" fontId="1917" fillId="609" borderId="1858" xfId="0" applyFont="1" applyFill="1" applyBorder="1"/>
    <xf numFmtId="0" fontId="2504" fillId="607" borderId="1858" xfId="0" applyFont="1" applyFill="1" applyBorder="1" applyAlignment="1">
      <alignment horizontal="center" vertical="center" wrapText="1"/>
    </xf>
    <xf numFmtId="0" fontId="1935" fillId="607" borderId="1858" xfId="0" applyFont="1" applyFill="1" applyBorder="1"/>
    <xf numFmtId="0" fontId="2508" fillId="610" borderId="1858" xfId="0" applyFont="1" applyFill="1" applyBorder="1" applyAlignment="1">
      <alignment horizontal="center" vertical="center" wrapText="1"/>
    </xf>
    <xf numFmtId="0" fontId="1936" fillId="610" borderId="1858" xfId="0" applyFont="1" applyFill="1" applyBorder="1"/>
    <xf numFmtId="0" fontId="2512" fillId="609" borderId="1858" xfId="0" applyFont="1" applyFill="1" applyBorder="1" applyAlignment="1">
      <alignment horizontal="center" vertical="center" wrapText="1"/>
    </xf>
    <xf numFmtId="0" fontId="1937" fillId="609" borderId="1858" xfId="0" applyFont="1" applyFill="1" applyBorder="1"/>
    <xf numFmtId="0" fontId="1858" fillId="605" borderId="1855" xfId="0" applyFont="1" applyFill="1" applyBorder="1" applyAlignment="1">
      <alignment horizontal="center"/>
    </xf>
    <xf numFmtId="0" fontId="1850" fillId="605" borderId="1856" xfId="0" applyFont="1" applyFill="1" applyBorder="1"/>
    <xf numFmtId="0" fontId="1850" fillId="605" borderId="1857" xfId="0" applyFont="1" applyFill="1" applyBorder="1"/>
    <xf numFmtId="0" fontId="1863" fillId="605" borderId="1855" xfId="0" applyFont="1" applyFill="1" applyBorder="1" applyAlignment="1">
      <alignment horizontal="center"/>
    </xf>
    <xf numFmtId="0" fontId="1851" fillId="605" borderId="1856" xfId="0" applyFont="1" applyFill="1" applyBorder="1"/>
    <xf numFmtId="0" fontId="1851" fillId="605" borderId="1857" xfId="0" applyFont="1" applyFill="1" applyBorder="1"/>
    <xf numFmtId="0" fontId="1868" fillId="605" borderId="1855" xfId="0" applyFont="1" applyFill="1" applyBorder="1" applyAlignment="1">
      <alignment horizontal="center"/>
    </xf>
    <xf numFmtId="0" fontId="1852" fillId="605" borderId="1856" xfId="0" applyFont="1" applyFill="1" applyBorder="1"/>
    <xf numFmtId="0" fontId="1852" fillId="605" borderId="1857" xfId="0" applyFont="1" applyFill="1" applyBorder="1"/>
    <xf numFmtId="0" fontId="1873" fillId="605" borderId="1855" xfId="0" applyFont="1" applyFill="1" applyBorder="1" applyAlignment="1">
      <alignment horizontal="center"/>
    </xf>
    <xf numFmtId="0" fontId="1853" fillId="605" borderId="1856" xfId="0" applyFont="1" applyFill="1" applyBorder="1"/>
    <xf numFmtId="0" fontId="1853" fillId="605" borderId="1857" xfId="0" applyFont="1" applyFill="1" applyBorder="1"/>
    <xf numFmtId="0" fontId="1875" fillId="602" borderId="1854" xfId="0" applyFont="1" applyFill="1" applyBorder="1" applyAlignment="1">
      <alignment horizontal="center"/>
    </xf>
    <xf numFmtId="0" fontId="1874" fillId="602" borderId="1854" xfId="0" applyFont="1" applyFill="1" applyBorder="1"/>
    <xf numFmtId="0" fontId="1877" fillId="602" borderId="1854" xfId="0" applyFont="1" applyFill="1" applyBorder="1" applyAlignment="1">
      <alignment horizontal="center"/>
    </xf>
    <xf numFmtId="0" fontId="1876" fillId="602" borderId="1854" xfId="0" applyFont="1" applyFill="1" applyBorder="1"/>
    <xf numFmtId="0" fontId="1879" fillId="602" borderId="1854" xfId="0" applyFont="1" applyFill="1" applyBorder="1" applyAlignment="1">
      <alignment horizontal="center"/>
    </xf>
    <xf numFmtId="0" fontId="1878" fillId="602" borderId="1854" xfId="0" applyFont="1" applyFill="1" applyBorder="1"/>
    <xf numFmtId="0" fontId="1881" fillId="602" borderId="1854" xfId="0" applyFont="1" applyFill="1" applyBorder="1" applyAlignment="1">
      <alignment horizontal="center"/>
    </xf>
    <xf numFmtId="0" fontId="1880" fillId="602" borderId="1854" xfId="0" applyFont="1" applyFill="1" applyBorder="1"/>
    <xf numFmtId="0" fontId="1883" fillId="607" borderId="1854" xfId="0" applyFont="1" applyFill="1" applyBorder="1" applyAlignment="1">
      <alignment horizontal="center"/>
    </xf>
    <xf numFmtId="0" fontId="1882" fillId="607" borderId="1854" xfId="0" applyFont="1" applyFill="1" applyBorder="1"/>
    <xf numFmtId="0" fontId="1885" fillId="607" borderId="1854" xfId="0" applyFont="1" applyFill="1" applyBorder="1" applyAlignment="1">
      <alignment horizontal="center"/>
    </xf>
    <xf numFmtId="0" fontId="1884" fillId="607" borderId="1854" xfId="0" applyFont="1" applyFill="1" applyBorder="1"/>
    <xf numFmtId="0" fontId="1887" fillId="607" borderId="1854" xfId="0" applyFont="1" applyFill="1" applyBorder="1" applyAlignment="1">
      <alignment horizontal="center"/>
    </xf>
    <xf numFmtId="0" fontId="1886" fillId="607" borderId="1854" xfId="0" applyFont="1" applyFill="1" applyBorder="1"/>
    <xf numFmtId="0" fontId="1889" fillId="607" borderId="1854" xfId="0" applyFont="1" applyFill="1" applyBorder="1" applyAlignment="1">
      <alignment horizontal="center"/>
    </xf>
    <xf numFmtId="0" fontId="1888" fillId="607" borderId="1854" xfId="0" applyFont="1" applyFill="1" applyBorder="1"/>
    <xf numFmtId="0" fontId="1891" fillId="610" borderId="1854" xfId="0" applyFont="1" applyFill="1" applyBorder="1" applyAlignment="1">
      <alignment horizontal="center"/>
    </xf>
    <xf numFmtId="0" fontId="1890" fillId="610" borderId="1854" xfId="0" applyFont="1" applyFill="1" applyBorder="1"/>
    <xf numFmtId="0" fontId="1893" fillId="610" borderId="1854" xfId="0" applyFont="1" applyFill="1" applyBorder="1" applyAlignment="1">
      <alignment horizontal="center"/>
    </xf>
    <xf numFmtId="0" fontId="1892" fillId="610" borderId="1854" xfId="0" applyFont="1" applyFill="1" applyBorder="1"/>
    <xf numFmtId="0" fontId="1895" fillId="610" borderId="1854" xfId="0" applyFont="1" applyFill="1" applyBorder="1" applyAlignment="1">
      <alignment horizontal="center"/>
    </xf>
    <xf numFmtId="0" fontId="1894" fillId="610" borderId="1854" xfId="0" applyFont="1" applyFill="1" applyBorder="1"/>
    <xf numFmtId="0" fontId="1897" fillId="610" borderId="1854" xfId="0" applyFont="1" applyFill="1" applyBorder="1" applyAlignment="1">
      <alignment horizontal="center"/>
    </xf>
    <xf numFmtId="0" fontId="1896" fillId="610" borderId="1854" xfId="0" applyFont="1" applyFill="1" applyBorder="1"/>
    <xf numFmtId="0" fontId="1899" fillId="609" borderId="1854" xfId="0" applyFont="1" applyFill="1" applyBorder="1" applyAlignment="1">
      <alignment horizontal="center"/>
    </xf>
    <xf numFmtId="0" fontId="1898" fillId="609" borderId="1854" xfId="0" applyFont="1" applyFill="1" applyBorder="1"/>
    <xf numFmtId="0" fontId="1901" fillId="609" borderId="1854" xfId="0" applyFont="1" applyFill="1" applyBorder="1" applyAlignment="1">
      <alignment horizontal="center"/>
    </xf>
    <xf numFmtId="0" fontId="1900" fillId="609" borderId="1854" xfId="0" applyFont="1" applyFill="1" applyBorder="1"/>
    <xf numFmtId="0" fontId="1903" fillId="609" borderId="1854" xfId="0" applyFont="1" applyFill="1" applyBorder="1" applyAlignment="1">
      <alignment horizontal="center"/>
    </xf>
    <xf numFmtId="0" fontId="1902" fillId="609" borderId="1854" xfId="0" applyFont="1" applyFill="1" applyBorder="1"/>
    <xf numFmtId="0" fontId="1905" fillId="609" borderId="1854" xfId="0" applyFont="1" applyFill="1" applyBorder="1" applyAlignment="1">
      <alignment horizontal="center"/>
    </xf>
    <xf numFmtId="0" fontId="1904" fillId="609" borderId="1854" xfId="0" applyFont="1" applyFill="1" applyBorder="1"/>
    <xf numFmtId="0" fontId="1907" fillId="608" borderId="1854" xfId="0" applyFont="1" applyFill="1" applyBorder="1" applyAlignment="1">
      <alignment horizontal="center"/>
    </xf>
    <xf numFmtId="0" fontId="1906" fillId="608" borderId="1854" xfId="0" applyFont="1" applyFill="1" applyBorder="1"/>
    <xf numFmtId="0" fontId="1909" fillId="608" borderId="1854" xfId="0" applyFont="1" applyFill="1" applyBorder="1" applyAlignment="1">
      <alignment horizontal="center"/>
    </xf>
    <xf numFmtId="0" fontId="1908" fillId="608" borderId="1854" xfId="0" applyFont="1" applyFill="1" applyBorder="1"/>
    <xf numFmtId="0" fontId="1911" fillId="608" borderId="1854" xfId="0" applyFont="1" applyFill="1" applyBorder="1" applyAlignment="1">
      <alignment horizontal="center"/>
    </xf>
    <xf numFmtId="0" fontId="1910" fillId="608" borderId="1854" xfId="0" applyFont="1" applyFill="1" applyBorder="1"/>
    <xf numFmtId="0" fontId="1913" fillId="608" borderId="1854" xfId="0" applyFont="1" applyFill="1" applyBorder="1" applyAlignment="1">
      <alignment horizontal="center"/>
    </xf>
    <xf numFmtId="0" fontId="1912" fillId="608" borderId="1854" xfId="0" applyFont="1" applyFill="1" applyBorder="1"/>
    <xf numFmtId="0" fontId="2514" fillId="608" borderId="1858" xfId="0" applyFont="1" applyFill="1" applyBorder="1" applyAlignment="1">
      <alignment horizontal="center" vertical="center" wrapText="1"/>
    </xf>
    <xf numFmtId="0" fontId="1918" fillId="608" borderId="1858" xfId="0" applyFont="1" applyFill="1" applyBorder="1"/>
    <xf numFmtId="0" fontId="2598" fillId="602" borderId="1859" xfId="0" applyFont="1" applyFill="1" applyBorder="1" applyAlignment="1">
      <alignment horizontal="center" vertical="center" wrapText="1"/>
    </xf>
    <xf numFmtId="0" fontId="1919" fillId="602" borderId="1859" xfId="0" applyFont="1" applyFill="1" applyBorder="1"/>
    <xf numFmtId="0" fontId="2602" fillId="607" borderId="1859" xfId="0" applyFont="1" applyFill="1" applyBorder="1" applyAlignment="1">
      <alignment horizontal="center" vertical="center" wrapText="1"/>
    </xf>
    <xf numFmtId="0" fontId="1920" fillId="607" borderId="1859" xfId="0" applyFont="1" applyFill="1" applyBorder="1"/>
    <xf numFmtId="0" fontId="2606" fillId="610" borderId="1859" xfId="0" applyFont="1" applyFill="1" applyBorder="1" applyAlignment="1">
      <alignment horizontal="center" vertical="center" wrapText="1"/>
    </xf>
    <xf numFmtId="0" fontId="1921" fillId="610" borderId="1859" xfId="0" applyFont="1" applyFill="1" applyBorder="1"/>
    <xf numFmtId="0" fontId="2610" fillId="609" borderId="1859" xfId="0" applyFont="1" applyFill="1" applyBorder="1" applyAlignment="1">
      <alignment horizontal="center" vertical="center" wrapText="1"/>
    </xf>
    <xf numFmtId="0" fontId="1922" fillId="609" borderId="1859" xfId="0" applyFont="1" applyFill="1" applyBorder="1"/>
    <xf numFmtId="0" fontId="2614" fillId="608" borderId="1859" xfId="0" applyFont="1" applyFill="1" applyBorder="1" applyAlignment="1">
      <alignment horizontal="center" vertical="center" wrapText="1"/>
    </xf>
    <xf numFmtId="0" fontId="1923" fillId="608" borderId="1859" xfId="0" applyFont="1" applyFill="1" applyBorder="1"/>
    <xf numFmtId="0" fontId="2499" fillId="602" borderId="1858" xfId="0" applyFont="1" applyFill="1" applyBorder="1" applyAlignment="1">
      <alignment horizontal="center" vertical="center" wrapText="1"/>
    </xf>
    <xf numFmtId="0" fontId="1924" fillId="602" borderId="1858" xfId="0" applyFont="1" applyFill="1" applyBorder="1"/>
    <xf numFmtId="0" fontId="2503" fillId="607" borderId="1858" xfId="0" applyFont="1" applyFill="1" applyBorder="1" applyAlignment="1">
      <alignment horizontal="center" vertical="center" wrapText="1"/>
    </xf>
    <xf numFmtId="0" fontId="1925" fillId="607" borderId="1858" xfId="0" applyFont="1" applyFill="1" applyBorder="1"/>
    <xf numFmtId="0" fontId="2507" fillId="610" borderId="1858" xfId="0" applyFont="1" applyFill="1" applyBorder="1" applyAlignment="1">
      <alignment horizontal="center" vertical="center" wrapText="1"/>
    </xf>
    <xf numFmtId="0" fontId="1926" fillId="610" borderId="1858" xfId="0" applyFont="1" applyFill="1" applyBorder="1"/>
    <xf numFmtId="0" fontId="2511" fillId="609" borderId="1858" xfId="0" applyFont="1" applyFill="1" applyBorder="1" applyAlignment="1">
      <alignment horizontal="center" vertical="center" wrapText="1"/>
    </xf>
    <xf numFmtId="0" fontId="1927" fillId="609" borderId="1858" xfId="0" applyFont="1" applyFill="1" applyBorder="1"/>
    <xf numFmtId="0" fontId="2515" fillId="608" borderId="1858" xfId="0" applyFont="1" applyFill="1" applyBorder="1" applyAlignment="1">
      <alignment horizontal="center" vertical="center" wrapText="1"/>
    </xf>
    <xf numFmtId="0" fontId="1928" fillId="608" borderId="1858" xfId="0" applyFont="1" applyFill="1" applyBorder="1"/>
    <xf numFmtId="0" fontId="2599" fillId="602" borderId="1859" xfId="0" applyFont="1" applyFill="1" applyBorder="1" applyAlignment="1">
      <alignment horizontal="center" vertical="center" wrapText="1"/>
    </xf>
    <xf numFmtId="0" fontId="1929" fillId="602" borderId="1859" xfId="0" applyFont="1" applyFill="1" applyBorder="1"/>
    <xf numFmtId="0" fontId="2603" fillId="607" borderId="1859" xfId="0" applyFont="1" applyFill="1" applyBorder="1" applyAlignment="1">
      <alignment horizontal="center" vertical="center" wrapText="1"/>
    </xf>
    <xf numFmtId="0" fontId="1930" fillId="607" borderId="1859" xfId="0" applyFont="1" applyFill="1" applyBorder="1"/>
    <xf numFmtId="0" fontId="2607" fillId="610" borderId="1859" xfId="0" applyFont="1" applyFill="1" applyBorder="1" applyAlignment="1">
      <alignment horizontal="center" vertical="center" wrapText="1"/>
    </xf>
    <xf numFmtId="0" fontId="1931" fillId="610" borderId="1859" xfId="0" applyFont="1" applyFill="1" applyBorder="1"/>
    <xf numFmtId="0" fontId="2611" fillId="609" borderId="1859" xfId="0" applyFont="1" applyFill="1" applyBorder="1" applyAlignment="1">
      <alignment horizontal="center" vertical="center" wrapText="1"/>
    </xf>
    <xf numFmtId="0" fontId="1932" fillId="609" borderId="1859" xfId="0" applyFont="1" applyFill="1" applyBorder="1"/>
    <xf numFmtId="0" fontId="2615" fillId="608" borderId="1859" xfId="0" applyFont="1" applyFill="1" applyBorder="1" applyAlignment="1">
      <alignment horizontal="center" vertical="center" wrapText="1"/>
    </xf>
    <xf numFmtId="0" fontId="1933" fillId="608" borderId="1859" xfId="0" applyFont="1" applyFill="1" applyBorder="1"/>
    <xf numFmtId="0" fontId="1860" fillId="603" borderId="1855" xfId="0" applyFont="1" applyFill="1" applyBorder="1" applyAlignment="1">
      <alignment horizontal="center"/>
    </xf>
    <xf numFmtId="0" fontId="1839" fillId="603" borderId="1856" xfId="0" applyFont="1" applyFill="1" applyBorder="1"/>
    <xf numFmtId="0" fontId="1839" fillId="603" borderId="1857" xfId="0" applyFont="1" applyFill="1" applyBorder="1"/>
    <xf numFmtId="0" fontId="2516" fillId="608" borderId="1858" xfId="0" applyFont="1" applyFill="1" applyBorder="1" applyAlignment="1">
      <alignment horizontal="center" vertical="center" wrapText="1"/>
    </xf>
    <xf numFmtId="0" fontId="1938" fillId="608" borderId="1858" xfId="0" applyFont="1" applyFill="1" applyBorder="1"/>
    <xf numFmtId="0" fontId="2600" fillId="602" borderId="1859" xfId="0" applyFont="1" applyFill="1" applyBorder="1" applyAlignment="1">
      <alignment horizontal="center" vertical="center" wrapText="1"/>
    </xf>
    <xf numFmtId="0" fontId="1939" fillId="602" borderId="1859" xfId="0" applyFont="1" applyFill="1" applyBorder="1"/>
    <xf numFmtId="0" fontId="2604" fillId="607" borderId="1859" xfId="0" applyFont="1" applyFill="1" applyBorder="1" applyAlignment="1">
      <alignment horizontal="center" vertical="center" wrapText="1"/>
    </xf>
    <xf numFmtId="0" fontId="1940" fillId="607" borderId="1859" xfId="0" applyFont="1" applyFill="1" applyBorder="1"/>
    <xf numFmtId="0" fontId="2608" fillId="610" borderId="1859" xfId="0" applyFont="1" applyFill="1" applyBorder="1" applyAlignment="1">
      <alignment horizontal="center" vertical="center" wrapText="1"/>
    </xf>
    <xf numFmtId="0" fontId="1941" fillId="610" borderId="1859" xfId="0" applyFont="1" applyFill="1" applyBorder="1"/>
    <xf numFmtId="0" fontId="2612" fillId="609" borderId="1859" xfId="0" applyFont="1" applyFill="1" applyBorder="1" applyAlignment="1">
      <alignment horizontal="center" vertical="center" wrapText="1"/>
    </xf>
    <xf numFmtId="0" fontId="1942" fillId="609" borderId="1859" xfId="0" applyFont="1" applyFill="1" applyBorder="1"/>
    <xf numFmtId="0" fontId="2616" fillId="608" borderId="1859" xfId="0" applyFont="1" applyFill="1" applyBorder="1" applyAlignment="1">
      <alignment horizontal="center" vertical="center" wrapText="1"/>
    </xf>
    <xf numFmtId="0" fontId="1943" fillId="608" borderId="1859" xfId="0" applyFont="1" applyFill="1" applyBorder="1"/>
    <xf numFmtId="0" fontId="2501" fillId="602" borderId="1858" xfId="0" applyFont="1" applyFill="1" applyBorder="1" applyAlignment="1">
      <alignment horizontal="center" vertical="center" wrapText="1"/>
    </xf>
    <xf numFmtId="0" fontId="1944" fillId="602" borderId="1858" xfId="0" applyFont="1" applyFill="1" applyBorder="1"/>
    <xf numFmtId="0" fontId="2505" fillId="607" borderId="1858" xfId="0" applyFont="1" applyFill="1" applyBorder="1" applyAlignment="1">
      <alignment horizontal="center" vertical="center" wrapText="1"/>
    </xf>
    <xf numFmtId="0" fontId="1945" fillId="607" borderId="1858" xfId="0" applyFont="1" applyFill="1" applyBorder="1"/>
    <xf numFmtId="0" fontId="2509" fillId="610" borderId="1858" xfId="0" applyFont="1" applyFill="1" applyBorder="1" applyAlignment="1">
      <alignment horizontal="center" vertical="center" wrapText="1"/>
    </xf>
    <xf numFmtId="0" fontId="1946" fillId="610" borderId="1858" xfId="0" applyFont="1" applyFill="1" applyBorder="1"/>
    <xf numFmtId="0" fontId="2513" fillId="609" borderId="1858" xfId="0" applyFont="1" applyFill="1" applyBorder="1" applyAlignment="1">
      <alignment horizontal="center" vertical="center" wrapText="1"/>
    </xf>
    <xf numFmtId="0" fontId="1947" fillId="609" borderId="1858" xfId="0" applyFont="1" applyFill="1" applyBorder="1"/>
    <xf numFmtId="0" fontId="2517" fillId="608" borderId="1858" xfId="0" applyFont="1" applyFill="1" applyBorder="1" applyAlignment="1">
      <alignment horizontal="center" vertical="center" wrapText="1"/>
    </xf>
    <xf numFmtId="0" fontId="1948" fillId="608" borderId="1858" xfId="0" applyFont="1" applyFill="1" applyBorder="1"/>
    <xf numFmtId="0" fontId="2601" fillId="602" borderId="1859" xfId="0" applyFont="1" applyFill="1" applyBorder="1" applyAlignment="1">
      <alignment horizontal="center" vertical="center" wrapText="1"/>
    </xf>
    <xf numFmtId="0" fontId="1949" fillId="602" borderId="1859" xfId="0" applyFont="1" applyFill="1" applyBorder="1"/>
    <xf numFmtId="0" fontId="2605" fillId="607" borderId="1859" xfId="0" applyFont="1" applyFill="1" applyBorder="1" applyAlignment="1">
      <alignment horizontal="center" vertical="center" wrapText="1"/>
    </xf>
    <xf numFmtId="0" fontId="1950" fillId="607" borderId="1859" xfId="0" applyFont="1" applyFill="1" applyBorder="1"/>
    <xf numFmtId="0" fontId="2609" fillId="610" borderId="1859" xfId="0" applyFont="1" applyFill="1" applyBorder="1" applyAlignment="1">
      <alignment horizontal="center" vertical="center" wrapText="1"/>
    </xf>
    <xf numFmtId="0" fontId="1951" fillId="610" borderId="1859" xfId="0" applyFont="1" applyFill="1" applyBorder="1"/>
    <xf numFmtId="0" fontId="2613" fillId="609" borderId="1859" xfId="0" applyFont="1" applyFill="1" applyBorder="1" applyAlignment="1">
      <alignment horizontal="center" vertical="center" wrapText="1"/>
    </xf>
    <xf numFmtId="0" fontId="1952" fillId="609" borderId="1859" xfId="0" applyFont="1" applyFill="1" applyBorder="1"/>
    <xf numFmtId="0" fontId="2617" fillId="608" borderId="1859" xfId="0" applyFont="1" applyFill="1" applyBorder="1" applyAlignment="1">
      <alignment horizontal="center" vertical="center" wrapText="1"/>
    </xf>
    <xf numFmtId="0" fontId="1953" fillId="608" borderId="1859" xfId="0" applyFont="1" applyFill="1" applyBorder="1"/>
    <xf numFmtId="0" fontId="33" fillId="23" borderId="22" xfId="0" applyFont="1" applyFill="1" applyBorder="1"/>
    <xf numFmtId="0" fontId="28" fillId="18" borderId="17" xfId="0" applyFont="1" applyFill="1" applyBorder="1"/>
    <xf numFmtId="0" fontId="34" fillId="24" borderId="23" xfId="0" applyFont="1" applyFill="1" applyBorder="1"/>
    <xf numFmtId="0" fontId="30" fillId="20" borderId="19" xfId="0" applyFont="1" applyFill="1" applyBorder="1"/>
    <xf numFmtId="0" fontId="31" fillId="21" borderId="20" xfId="0" applyFont="1" applyFill="1" applyBorder="1"/>
    <xf numFmtId="0" fontId="35" fillId="25" borderId="24" xfId="0" applyFont="1" applyFill="1" applyBorder="1"/>
    <xf numFmtId="0" fontId="32" fillId="22" borderId="21" xfId="0" applyFont="1" applyFill="1" applyBorder="1"/>
    <xf numFmtId="0" fontId="2984" fillId="0" borderId="0" xfId="0" applyFont="1"/>
    <xf numFmtId="0" fontId="2800" fillId="0" borderId="1727" xfId="0" applyFont="1" applyBorder="1" applyAlignment="1">
      <alignment horizontal="left"/>
    </xf>
    <xf numFmtId="0" fontId="2800" fillId="0" borderId="1728" xfId="0" applyFont="1" applyBorder="1" applyAlignment="1">
      <alignment horizontal="left"/>
    </xf>
    <xf numFmtId="0" fontId="2756" fillId="462" borderId="1721" xfId="0" applyFont="1" applyFill="1" applyBorder="1"/>
    <xf numFmtId="0" fontId="0" fillId="0" borderId="1721" xfId="0" applyBorder="1"/>
    <xf numFmtId="0" fontId="2618" fillId="324" borderId="1721" xfId="0" applyFont="1" applyFill="1" applyBorder="1" applyAlignment="1">
      <alignment wrapText="1"/>
    </xf>
    <xf numFmtId="0" fontId="2619" fillId="325" borderId="1721" xfId="0" applyFont="1" applyFill="1" applyBorder="1" applyAlignment="1">
      <alignment wrapText="1"/>
    </xf>
    <xf numFmtId="0" fontId="2620" fillId="326" borderId="1721" xfId="0" applyFont="1" applyFill="1" applyBorder="1" applyAlignment="1">
      <alignment wrapText="1"/>
    </xf>
    <xf numFmtId="0" fontId="2621" fillId="327" borderId="1721" xfId="0" applyFont="1" applyFill="1" applyBorder="1" applyAlignment="1">
      <alignment wrapText="1"/>
    </xf>
    <xf numFmtId="0" fontId="2622" fillId="328" borderId="1721" xfId="0" applyFont="1" applyFill="1" applyBorder="1" applyAlignment="1">
      <alignment wrapText="1"/>
    </xf>
    <xf numFmtId="0" fontId="2623" fillId="329" borderId="1721" xfId="0" applyFont="1" applyFill="1" applyBorder="1" applyAlignment="1">
      <alignment wrapText="1"/>
    </xf>
    <xf numFmtId="0" fontId="2624" fillId="330" borderId="1721" xfId="0" applyFont="1" applyFill="1" applyBorder="1" applyAlignment="1">
      <alignment wrapText="1"/>
    </xf>
    <xf numFmtId="0" fontId="2625" fillId="331" borderId="1721" xfId="0" applyFont="1" applyFill="1" applyBorder="1" applyAlignment="1">
      <alignment wrapText="1"/>
    </xf>
    <xf numFmtId="0" fontId="2626" fillId="332" borderId="1721" xfId="0" applyFont="1" applyFill="1" applyBorder="1" applyAlignment="1">
      <alignment wrapText="1"/>
    </xf>
    <xf numFmtId="0" fontId="2627" fillId="333" borderId="1721" xfId="0" applyFont="1" applyFill="1" applyBorder="1" applyAlignment="1">
      <alignment wrapText="1"/>
    </xf>
    <xf numFmtId="0" fontId="2628" fillId="334" borderId="1721" xfId="0" applyFont="1" applyFill="1" applyBorder="1" applyAlignment="1">
      <alignment wrapText="1"/>
    </xf>
    <xf numFmtId="0" fontId="2629" fillId="335" borderId="1721" xfId="0" applyFont="1" applyFill="1" applyBorder="1" applyAlignment="1">
      <alignment wrapText="1"/>
    </xf>
    <xf numFmtId="0" fontId="2630" fillId="336" borderId="1721" xfId="0" applyFont="1" applyFill="1" applyBorder="1" applyAlignment="1">
      <alignment wrapText="1"/>
    </xf>
    <xf numFmtId="0" fontId="2631" fillId="337" borderId="1721" xfId="0" applyFont="1" applyFill="1" applyBorder="1" applyAlignment="1">
      <alignment wrapText="1"/>
    </xf>
    <xf numFmtId="0" fontId="2632" fillId="338" borderId="1721" xfId="0" applyFont="1" applyFill="1" applyBorder="1" applyAlignment="1">
      <alignment wrapText="1"/>
    </xf>
    <xf numFmtId="0" fontId="2633" fillId="339" borderId="1721" xfId="0" applyFont="1" applyFill="1" applyBorder="1" applyAlignment="1">
      <alignment wrapText="1"/>
    </xf>
    <xf numFmtId="0" fontId="2634" fillId="340" borderId="1721" xfId="0" applyFont="1" applyFill="1" applyBorder="1" applyAlignment="1">
      <alignment wrapText="1"/>
    </xf>
    <xf numFmtId="0" fontId="2635" fillId="341" borderId="1721" xfId="0" applyFont="1" applyFill="1" applyBorder="1" applyAlignment="1">
      <alignment wrapText="1"/>
    </xf>
    <xf numFmtId="0" fontId="2757" fillId="463" borderId="1721" xfId="0" applyFont="1" applyFill="1" applyBorder="1"/>
    <xf numFmtId="0" fontId="2639" fillId="345" borderId="1721" xfId="0" applyFont="1" applyFill="1" applyBorder="1" applyAlignment="1">
      <alignment wrapText="1"/>
    </xf>
    <xf numFmtId="0" fontId="2636" fillId="342" borderId="1721" xfId="0" applyFont="1" applyFill="1" applyBorder="1" applyAlignment="1">
      <alignment wrapText="1"/>
    </xf>
    <xf numFmtId="0" fontId="2637" fillId="343" borderId="1721" xfId="0" applyFont="1" applyFill="1" applyBorder="1" applyAlignment="1">
      <alignment wrapText="1"/>
    </xf>
    <xf numFmtId="0" fontId="2660" fillId="366" borderId="1721" xfId="0" applyFont="1" applyFill="1" applyBorder="1" applyAlignment="1">
      <alignment wrapText="1"/>
    </xf>
    <xf numFmtId="0" fontId="2661" fillId="367" borderId="1721" xfId="0" applyFont="1" applyFill="1" applyBorder="1"/>
    <xf numFmtId="0" fontId="2662" fillId="368" borderId="1721" xfId="0" applyFont="1" applyFill="1" applyBorder="1"/>
    <xf numFmtId="0" fontId="2663" fillId="369" borderId="1721" xfId="0" applyFont="1" applyFill="1" applyBorder="1"/>
    <xf numFmtId="0" fontId="2684" fillId="390" borderId="1721" xfId="0" applyFont="1" applyFill="1" applyBorder="1" applyAlignment="1">
      <alignment wrapText="1"/>
    </xf>
    <xf numFmtId="0" fontId="2685" fillId="391" borderId="1721" xfId="0" applyFont="1" applyFill="1" applyBorder="1"/>
    <xf numFmtId="0" fontId="2686" fillId="392" borderId="1721" xfId="0" applyFont="1" applyFill="1" applyBorder="1"/>
    <xf numFmtId="0" fontId="2687" fillId="393" borderId="1721" xfId="0" applyFont="1" applyFill="1" applyBorder="1"/>
    <xf numFmtId="0" fontId="2638" fillId="344" borderId="1721" xfId="0" applyFont="1" applyFill="1" applyBorder="1" applyAlignment="1">
      <alignment wrapText="1"/>
    </xf>
    <xf numFmtId="0" fontId="2640" fillId="346" borderId="1721" xfId="0" applyFont="1" applyFill="1" applyBorder="1" applyAlignment="1">
      <alignment wrapText="1"/>
    </xf>
    <xf numFmtId="0" fontId="2641" fillId="347" borderId="1721" xfId="0" applyFont="1" applyFill="1" applyBorder="1" applyAlignment="1">
      <alignment wrapText="1"/>
    </xf>
    <xf numFmtId="0" fontId="2642" fillId="348" borderId="1721" xfId="0" applyFont="1" applyFill="1" applyBorder="1" applyAlignment="1">
      <alignment wrapText="1"/>
    </xf>
    <xf numFmtId="0" fontId="2643" fillId="349" borderId="1721" xfId="0" applyFont="1" applyFill="1" applyBorder="1" applyAlignment="1">
      <alignment wrapText="1"/>
    </xf>
    <xf numFmtId="0" fontId="2644" fillId="350" borderId="1721" xfId="0" applyFont="1" applyFill="1" applyBorder="1" applyAlignment="1">
      <alignment wrapText="1"/>
    </xf>
    <xf numFmtId="0" fontId="2645" fillId="351" borderId="1721" xfId="0" applyFont="1" applyFill="1" applyBorder="1" applyAlignment="1">
      <alignment wrapText="1"/>
    </xf>
    <xf numFmtId="0" fontId="2646" fillId="352" borderId="1721" xfId="0" applyFont="1" applyFill="1" applyBorder="1" applyAlignment="1">
      <alignment wrapText="1"/>
    </xf>
    <xf numFmtId="0" fontId="2647" fillId="353" borderId="1721" xfId="0" applyFont="1" applyFill="1" applyBorder="1" applyAlignment="1">
      <alignment wrapText="1"/>
    </xf>
    <xf numFmtId="0" fontId="2648" fillId="354" borderId="1721" xfId="0" applyFont="1" applyFill="1" applyBorder="1" applyAlignment="1">
      <alignment wrapText="1"/>
    </xf>
    <xf numFmtId="0" fontId="2649" fillId="355" borderId="1721" xfId="0" applyFont="1" applyFill="1" applyBorder="1" applyAlignment="1">
      <alignment wrapText="1"/>
    </xf>
    <xf numFmtId="0" fontId="2650" fillId="356" borderId="1721" xfId="0" applyFont="1" applyFill="1" applyBorder="1" applyAlignment="1">
      <alignment wrapText="1"/>
    </xf>
    <xf numFmtId="0" fontId="2651" fillId="357" borderId="1721" xfId="0" applyFont="1" applyFill="1" applyBorder="1" applyAlignment="1">
      <alignment wrapText="1"/>
    </xf>
    <xf numFmtId="0" fontId="2652" fillId="358" borderId="1721" xfId="0" applyFont="1" applyFill="1" applyBorder="1" applyAlignment="1">
      <alignment wrapText="1"/>
    </xf>
    <xf numFmtId="0" fontId="2653" fillId="359" borderId="1721" xfId="0" applyFont="1" applyFill="1" applyBorder="1" applyAlignment="1">
      <alignment wrapText="1"/>
    </xf>
    <xf numFmtId="0" fontId="2654" fillId="360" borderId="1721" xfId="0" applyFont="1" applyFill="1" applyBorder="1" applyAlignment="1">
      <alignment wrapText="1"/>
    </xf>
    <xf numFmtId="0" fontId="2732" fillId="438" borderId="1721" xfId="0" applyFont="1" applyFill="1" applyBorder="1" applyAlignment="1">
      <alignment wrapText="1"/>
    </xf>
    <xf numFmtId="0" fontId="2733" fillId="439" borderId="1721" xfId="0" applyFont="1" applyFill="1" applyBorder="1"/>
    <xf numFmtId="0" fontId="2734" fillId="440" borderId="1721" xfId="0" applyFont="1" applyFill="1" applyBorder="1"/>
    <xf numFmtId="0" fontId="2735" fillId="441" borderId="1721" xfId="0" applyFont="1" applyFill="1" applyBorder="1"/>
    <xf numFmtId="0" fontId="2659" fillId="365" borderId="1721" xfId="0" applyFont="1" applyFill="1" applyBorder="1" applyAlignment="1">
      <alignment wrapText="1"/>
    </xf>
    <xf numFmtId="0" fontId="2655" fillId="361" borderId="1721" xfId="0" applyFont="1" applyFill="1" applyBorder="1" applyAlignment="1">
      <alignment wrapText="1"/>
    </xf>
    <xf numFmtId="0" fontId="2656" fillId="362" borderId="1721" xfId="0" applyFont="1" applyFill="1" applyBorder="1" applyAlignment="1">
      <alignment wrapText="1"/>
    </xf>
    <xf numFmtId="0" fontId="2657" fillId="363" borderId="1721" xfId="0" applyFont="1" applyFill="1" applyBorder="1" applyAlignment="1">
      <alignment wrapText="1"/>
    </xf>
    <xf numFmtId="0" fontId="2658" fillId="364" borderId="1721" xfId="0" applyFont="1" applyFill="1" applyBorder="1" applyAlignment="1">
      <alignment wrapText="1"/>
    </xf>
    <xf numFmtId="0" fontId="2708" fillId="414" borderId="1721" xfId="0" applyFont="1" applyFill="1" applyBorder="1" applyAlignment="1">
      <alignment wrapText="1"/>
    </xf>
    <xf numFmtId="0" fontId="2709" fillId="415" borderId="1721" xfId="0" applyFont="1" applyFill="1" applyBorder="1"/>
    <xf numFmtId="0" fontId="2710" fillId="416" borderId="1721" xfId="0" applyFont="1" applyFill="1" applyBorder="1"/>
    <xf numFmtId="0" fontId="2711" fillId="417" borderId="1721" xfId="0" applyFont="1" applyFill="1" applyBorder="1"/>
    <xf numFmtId="0" fontId="3014" fillId="598" borderId="1852" xfId="0" applyNumberFormat="1" applyFont="1" applyFill="1" applyBorder="1" applyAlignment="1" applyProtection="1">
      <alignment horizontal="center" vertical="center" wrapText="1"/>
    </xf>
    <xf numFmtId="0" fontId="3015" fillId="599" borderId="1853" xfId="0" applyNumberFormat="1" applyFont="1" applyFill="1" applyBorder="1" applyAlignment="1" applyProtection="1">
      <alignment horizontal="center" vertical="center" wrapText="1"/>
    </xf>
    <xf numFmtId="0" fontId="3002" fillId="586" borderId="1840" xfId="0" applyNumberFormat="1" applyFont="1" applyFill="1" applyBorder="1" applyAlignment="1" applyProtection="1">
      <alignment horizontal="center" vertical="center" wrapText="1"/>
    </xf>
    <xf numFmtId="0" fontId="3003" fillId="587" borderId="1841" xfId="0" applyNumberFormat="1" applyFont="1" applyFill="1" applyBorder="1" applyAlignment="1" applyProtection="1">
      <alignment horizontal="center" vertical="center" wrapText="1"/>
    </xf>
    <xf numFmtId="0" fontId="3004" fillId="588" borderId="1842" xfId="0" applyNumberFormat="1" applyFont="1" applyFill="1" applyBorder="1" applyAlignment="1" applyProtection="1">
      <alignment horizontal="center" vertical="center" wrapText="1"/>
    </xf>
    <xf numFmtId="0" fontId="3005" fillId="589" borderId="1843" xfId="0" applyNumberFormat="1" applyFont="1" applyFill="1" applyBorder="1" applyAlignment="1" applyProtection="1">
      <alignment horizontal="center" vertical="center" wrapText="1"/>
    </xf>
    <xf numFmtId="0" fontId="3006" fillId="590" borderId="1844" xfId="0" applyNumberFormat="1" applyFont="1" applyFill="1" applyBorder="1" applyAlignment="1" applyProtection="1">
      <alignment horizontal="center" vertical="center" wrapText="1"/>
    </xf>
    <xf numFmtId="0" fontId="3007" fillId="591" borderId="1845" xfId="0" applyNumberFormat="1" applyFont="1" applyFill="1" applyBorder="1" applyAlignment="1" applyProtection="1">
      <alignment horizontal="center" vertical="center" wrapText="1"/>
    </xf>
    <xf numFmtId="0" fontId="3008" fillId="592" borderId="1846" xfId="0" applyNumberFormat="1" applyFont="1" applyFill="1" applyBorder="1" applyAlignment="1" applyProtection="1">
      <alignment horizontal="center" vertical="center" wrapText="1"/>
    </xf>
    <xf numFmtId="0" fontId="3009" fillId="593" borderId="1847" xfId="0" applyNumberFormat="1" applyFont="1" applyFill="1" applyBorder="1" applyAlignment="1" applyProtection="1">
      <alignment horizontal="center" vertical="center" wrapText="1"/>
    </xf>
    <xf numFmtId="0" fontId="3010" fillId="594" borderId="1848" xfId="0" applyNumberFormat="1" applyFont="1" applyFill="1" applyBorder="1" applyAlignment="1" applyProtection="1">
      <alignment horizontal="center" vertical="center" wrapText="1"/>
    </xf>
    <xf numFmtId="0" fontId="3011" fillId="595" borderId="1849" xfId="0" applyNumberFormat="1" applyFont="1" applyFill="1" applyBorder="1" applyAlignment="1" applyProtection="1">
      <alignment horizontal="center" vertical="center" wrapText="1"/>
    </xf>
    <xf numFmtId="0" fontId="3012" fillId="596" borderId="1850" xfId="0" applyNumberFormat="1" applyFont="1" applyFill="1" applyBorder="1" applyAlignment="1" applyProtection="1">
      <alignment horizontal="center" vertical="center" wrapText="1"/>
    </xf>
    <xf numFmtId="0" fontId="3013" fillId="597" borderId="1851" xfId="0" applyNumberFormat="1" applyFont="1" applyFill="1" applyBorder="1" applyAlignment="1" applyProtection="1">
      <alignment horizontal="center" vertical="center" wrapText="1"/>
    </xf>
    <xf numFmtId="0" fontId="3025" fillId="620" borderId="1876" xfId="0" applyNumberFormat="1" applyFont="1" applyFill="1" applyBorder="1" applyAlignment="1" applyProtection="1">
      <alignment horizontal="center" vertical="center" wrapText="1"/>
    </xf>
    <xf numFmtId="0" fontId="3026" fillId="621" borderId="1877" xfId="0" applyNumberFormat="1" applyFont="1" applyFill="1" applyBorder="1" applyAlignment="1" applyProtection="1">
      <alignment horizontal="center" vertical="center" wrapText="1"/>
    </xf>
    <xf numFmtId="0" fontId="3027" fillId="622" borderId="1878" xfId="0" applyNumberFormat="1" applyFont="1" applyFill="1" applyBorder="1" applyAlignment="1" applyProtection="1">
      <alignment horizontal="center" vertical="center" wrapText="1"/>
    </xf>
    <xf numFmtId="0" fontId="3028" fillId="623" borderId="1879" xfId="0" applyNumberFormat="1" applyFont="1" applyFill="1" applyBorder="1" applyAlignment="1" applyProtection="1">
      <alignment horizontal="center" vertical="center" wrapText="1"/>
    </xf>
    <xf numFmtId="0" fontId="3029" fillId="624" borderId="1880" xfId="0" applyNumberFormat="1" applyFont="1" applyFill="1" applyBorder="1" applyAlignment="1" applyProtection="1">
      <alignment horizontal="center" vertical="center" wrapText="1"/>
    </xf>
    <xf numFmtId="0" fontId="3030" fillId="625" borderId="1881" xfId="0" applyNumberFormat="1" applyFont="1" applyFill="1" applyBorder="1" applyAlignment="1" applyProtection="1">
      <alignment horizontal="center" vertical="center" wrapText="1"/>
    </xf>
    <xf numFmtId="0" fontId="17" fillId="323" borderId="1720" xfId="3" applyFont="1" applyFill="1" applyBorder="1"/>
    <xf numFmtId="0" fontId="12" fillId="323" borderId="1720" xfId="3" applyFont="1" applyFill="1" applyBorder="1"/>
    <xf numFmtId="0" fontId="18" fillId="323" borderId="1720" xfId="3" applyFont="1" applyFill="1" applyBorder="1"/>
    <xf numFmtId="0" fontId="2984" fillId="0" borderId="1720" xfId="3" applyFont="1"/>
    <xf numFmtId="0" fontId="2928" fillId="0" borderId="1727" xfId="1" applyFont="1" applyBorder="1" applyAlignment="1">
      <alignment horizontal="center" vertical="center"/>
    </xf>
    <xf numFmtId="0" fontId="3017" fillId="612" borderId="1868" xfId="0" applyNumberFormat="1" applyFont="1" applyFill="1" applyBorder="1" applyAlignment="1" applyProtection="1">
      <alignment horizontal="center" vertical="center" wrapText="1"/>
    </xf>
    <xf numFmtId="0" fontId="3018" fillId="613" borderId="1869" xfId="0" applyNumberFormat="1" applyFont="1" applyFill="1" applyBorder="1" applyAlignment="1" applyProtection="1">
      <alignment horizontal="center" vertical="center" wrapText="1"/>
    </xf>
    <xf numFmtId="0" fontId="3019" fillId="614" borderId="1870" xfId="0" applyNumberFormat="1" applyFont="1" applyFill="1" applyBorder="1" applyAlignment="1" applyProtection="1">
      <alignment horizontal="center" vertical="center" wrapText="1"/>
    </xf>
    <xf numFmtId="0" fontId="3020" fillId="615" borderId="1871" xfId="0" applyNumberFormat="1" applyFont="1" applyFill="1" applyBorder="1" applyAlignment="1" applyProtection="1">
      <alignment horizontal="center" vertical="center" wrapText="1"/>
    </xf>
    <xf numFmtId="0" fontId="3021" fillId="616" borderId="1872" xfId="0" applyNumberFormat="1" applyFont="1" applyFill="1" applyBorder="1" applyAlignment="1" applyProtection="1">
      <alignment horizontal="center" vertical="center" wrapText="1"/>
    </xf>
    <xf numFmtId="0" fontId="3022" fillId="617" borderId="1873" xfId="0" applyNumberFormat="1" applyFont="1" applyFill="1" applyBorder="1" applyAlignment="1" applyProtection="1">
      <alignment horizontal="center" vertical="center" wrapText="1"/>
    </xf>
    <xf numFmtId="0" fontId="3023" fillId="618" borderId="1874" xfId="0" applyNumberFormat="1" applyFont="1" applyFill="1" applyBorder="1" applyAlignment="1" applyProtection="1">
      <alignment horizontal="center" vertical="center" wrapText="1"/>
    </xf>
    <xf numFmtId="0" fontId="3024" fillId="619" borderId="1875" xfId="0" applyNumberFormat="1" applyFont="1" applyFill="1" applyBorder="1" applyAlignment="1" applyProtection="1">
      <alignment horizontal="center" vertical="center" wrapText="1"/>
    </xf>
    <xf numFmtId="0" fontId="2929" fillId="543" borderId="1782" xfId="1" applyFont="1" applyFill="1" applyBorder="1" applyAlignment="1">
      <alignment horizontal="center" vertical="center" wrapText="1"/>
    </xf>
    <xf numFmtId="0" fontId="2930" fillId="543" borderId="1782" xfId="1" applyFont="1" applyFill="1" applyBorder="1" applyAlignment="1">
      <alignment horizontal="center" vertical="center" wrapText="1"/>
    </xf>
    <xf numFmtId="0" fontId="2923" fillId="0" borderId="1782" xfId="1" applyFont="1" applyBorder="1" applyAlignment="1">
      <alignment horizontal="center"/>
    </xf>
    <xf numFmtId="0" fontId="2923" fillId="0" borderId="1782" xfId="1" applyFont="1" applyFill="1" applyBorder="1" applyAlignment="1">
      <alignment horizontal="center"/>
    </xf>
    <xf numFmtId="0" fontId="2923" fillId="543" borderId="1782" xfId="1" applyFont="1" applyFill="1" applyBorder="1" applyAlignment="1">
      <alignment horizontal="center" vertical="center" wrapText="1"/>
    </xf>
    <xf numFmtId="0" fontId="2940" fillId="542" borderId="1754" xfId="2" applyFont="1" applyBorder="1" applyAlignment="1">
      <alignment horizontal="center" vertical="center" wrapText="1"/>
    </xf>
    <xf numFmtId="0" fontId="2940" fillId="542" borderId="1723" xfId="2" applyFont="1" applyBorder="1" applyAlignment="1">
      <alignment horizontal="center" vertical="center" wrapText="1"/>
    </xf>
    <xf numFmtId="0" fontId="2923" fillId="0" borderId="1730" xfId="1" applyFont="1" applyBorder="1" applyAlignment="1">
      <alignment horizontal="center" wrapText="1"/>
    </xf>
    <xf numFmtId="0" fontId="2923" fillId="0" borderId="1729" xfId="1" applyFont="1" applyBorder="1" applyAlignment="1">
      <alignment horizontal="center" wrapText="1"/>
    </xf>
    <xf numFmtId="0" fontId="2923" fillId="0" borderId="1733" xfId="1" applyFont="1" applyBorder="1" applyAlignment="1">
      <alignment horizontal="center" wrapText="1"/>
    </xf>
    <xf numFmtId="0" fontId="2923" fillId="0" borderId="1728" xfId="1" applyFont="1" applyBorder="1" applyAlignment="1">
      <alignment horizontal="center" wrapText="1"/>
    </xf>
    <xf numFmtId="0" fontId="2940" fillId="0" borderId="1782" xfId="1" applyFont="1" applyBorder="1" applyAlignment="1">
      <alignment horizontal="center"/>
    </xf>
    <xf numFmtId="0" fontId="2923" fillId="636" borderId="1754" xfId="4" applyFont="1" applyFill="1" applyBorder="1" applyAlignment="1">
      <alignment horizontal="center" vertical="center" wrapText="1"/>
    </xf>
    <xf numFmtId="0" fontId="2923" fillId="636" borderId="1891" xfId="4" applyFont="1" applyFill="1" applyBorder="1" applyAlignment="1">
      <alignment horizontal="center" vertical="center" wrapText="1"/>
    </xf>
    <xf numFmtId="0" fontId="2923" fillId="636" borderId="1882" xfId="4" applyFont="1" applyFill="1" applyBorder="1" applyAlignment="1">
      <alignment horizontal="center" vertical="center" wrapText="1"/>
    </xf>
    <xf numFmtId="0" fontId="8" fillId="0" borderId="1754" xfId="4" quotePrefix="1" applyFont="1" applyFill="1" applyBorder="1" applyAlignment="1">
      <alignment horizontal="center" vertical="center"/>
    </xf>
    <xf numFmtId="0" fontId="8" fillId="0" borderId="1891" xfId="4" applyFont="1" applyFill="1" applyBorder="1" applyAlignment="1">
      <alignment horizontal="center" vertical="center"/>
    </xf>
    <xf numFmtId="0" fontId="8" fillId="0" borderId="1882" xfId="4" applyFont="1" applyFill="1" applyBorder="1" applyAlignment="1">
      <alignment horizontal="center" vertical="center"/>
    </xf>
    <xf numFmtId="0" fontId="8" fillId="0" borderId="1854" xfId="4" applyBorder="1" applyAlignment="1">
      <alignment horizontal="center" vertical="center" wrapText="1"/>
    </xf>
    <xf numFmtId="0" fontId="2923" fillId="634" borderId="1854" xfId="4" applyFont="1" applyFill="1" applyBorder="1" applyAlignment="1">
      <alignment horizontal="center" vertical="center"/>
    </xf>
    <xf numFmtId="0" fontId="2923" fillId="635" borderId="1854" xfId="4" applyFont="1" applyFill="1" applyBorder="1" applyAlignment="1">
      <alignment horizontal="center" vertical="center"/>
    </xf>
    <xf numFmtId="0" fontId="2923" fillId="544" borderId="1854" xfId="4" applyFont="1" applyFill="1" applyBorder="1" applyAlignment="1">
      <alignment horizontal="center" vertical="center"/>
    </xf>
    <xf numFmtId="0" fontId="2923" fillId="633" borderId="1854" xfId="4" applyFont="1" applyFill="1" applyBorder="1" applyAlignment="1">
      <alignment horizontal="center" vertical="center"/>
    </xf>
    <xf numFmtId="0" fontId="2923" fillId="631" borderId="1854" xfId="4" applyFont="1" applyFill="1" applyBorder="1" applyAlignment="1">
      <alignment horizontal="center" vertical="center"/>
    </xf>
    <xf numFmtId="0" fontId="2923" fillId="632" borderId="1854" xfId="4" applyFont="1" applyFill="1" applyBorder="1" applyAlignment="1">
      <alignment horizontal="center" vertical="center"/>
    </xf>
    <xf numFmtId="0" fontId="2923" fillId="627" borderId="1854" xfId="4" applyFont="1" applyFill="1" applyBorder="1" applyAlignment="1">
      <alignment horizontal="center" vertical="center"/>
    </xf>
    <xf numFmtId="0" fontId="8" fillId="0" borderId="1891" xfId="4" quotePrefix="1" applyFont="1" applyFill="1" applyBorder="1" applyAlignment="1">
      <alignment horizontal="center" vertical="center"/>
    </xf>
    <xf numFmtId="0" fontId="8" fillId="0" borderId="1882" xfId="4" quotePrefix="1" applyFont="1" applyFill="1" applyBorder="1" applyAlignment="1">
      <alignment horizontal="center" vertical="center"/>
    </xf>
    <xf numFmtId="0" fontId="8" fillId="0" borderId="1854" xfId="4" applyFill="1" applyBorder="1" applyAlignment="1">
      <alignment horizontal="center" vertical="center" wrapText="1"/>
    </xf>
    <xf numFmtId="0" fontId="2923" fillId="630" borderId="1854" xfId="4" applyFont="1" applyFill="1" applyBorder="1" applyAlignment="1">
      <alignment horizontal="center" vertical="center"/>
    </xf>
    <xf numFmtId="0" fontId="3033" fillId="0" borderId="1887" xfId="4" applyFont="1" applyBorder="1" applyAlignment="1">
      <alignment horizontal="center" vertical="center"/>
    </xf>
    <xf numFmtId="0" fontId="3033" fillId="0" borderId="1888" xfId="4" applyFont="1" applyBorder="1" applyAlignment="1">
      <alignment horizontal="center" vertical="center"/>
    </xf>
    <xf numFmtId="0" fontId="3033" fillId="0" borderId="1889" xfId="4" applyFont="1" applyBorder="1" applyAlignment="1">
      <alignment horizontal="center" vertical="center"/>
    </xf>
    <xf numFmtId="0" fontId="2923" fillId="629" borderId="1732" xfId="4" applyFont="1" applyFill="1" applyBorder="1" applyAlignment="1">
      <alignment horizontal="center" vertical="center"/>
    </xf>
    <xf numFmtId="0" fontId="2923" fillId="629" borderId="1728" xfId="4" applyFont="1" applyFill="1" applyBorder="1" applyAlignment="1">
      <alignment horizontal="center" vertical="center"/>
    </xf>
    <xf numFmtId="0" fontId="8" fillId="0" borderId="1854" xfId="4" applyFont="1" applyFill="1" applyBorder="1" applyAlignment="1">
      <alignment horizontal="center" vertical="center"/>
    </xf>
    <xf numFmtId="0" fontId="8" fillId="0" borderId="1891" xfId="4" applyBorder="1" applyAlignment="1">
      <alignment horizontal="center" vertical="center" wrapText="1"/>
    </xf>
    <xf numFmtId="17" fontId="8" fillId="0" borderId="1754" xfId="4" quotePrefix="1" applyNumberFormat="1" applyBorder="1" applyAlignment="1">
      <alignment horizontal="center" vertical="center" wrapText="1"/>
    </xf>
    <xf numFmtId="17" fontId="8" fillId="0" borderId="1891" xfId="4" quotePrefix="1" applyNumberFormat="1" applyBorder="1" applyAlignment="1">
      <alignment horizontal="center" vertical="center" wrapText="1"/>
    </xf>
    <xf numFmtId="17" fontId="8" fillId="0" borderId="1882" xfId="4" quotePrefix="1" applyNumberFormat="1" applyBorder="1" applyAlignment="1">
      <alignment horizontal="center" vertical="center" wrapText="1"/>
    </xf>
    <xf numFmtId="16" fontId="8" fillId="0" borderId="1854" xfId="4" quotePrefix="1" applyNumberFormat="1" applyFont="1" applyFill="1" applyBorder="1" applyAlignment="1">
      <alignment horizontal="center" vertical="center"/>
    </xf>
    <xf numFmtId="0" fontId="8" fillId="0" borderId="1854" xfId="4" quotePrefix="1" applyFont="1" applyFill="1" applyBorder="1" applyAlignment="1">
      <alignment horizontal="center" vertical="center"/>
    </xf>
    <xf numFmtId="0" fontId="7" fillId="0" borderId="1854" xfId="5" quotePrefix="1" applyFont="1" applyFill="1" applyBorder="1" applyAlignment="1">
      <alignment horizontal="center" vertical="center"/>
    </xf>
    <xf numFmtId="0" fontId="7" fillId="0" borderId="1854" xfId="5" applyFont="1" applyFill="1" applyBorder="1" applyAlignment="1">
      <alignment horizontal="center" vertical="center"/>
    </xf>
    <xf numFmtId="0" fontId="7" fillId="0" borderId="1854" xfId="5" applyBorder="1" applyAlignment="1">
      <alignment horizontal="center" vertical="center" wrapText="1"/>
    </xf>
    <xf numFmtId="0" fontId="2923" fillId="630" borderId="1854" xfId="5" applyFont="1" applyFill="1" applyBorder="1" applyAlignment="1">
      <alignment horizontal="center" vertical="center" wrapText="1"/>
    </xf>
    <xf numFmtId="49" fontId="7" fillId="0" borderId="1754" xfId="5" quotePrefix="1" applyNumberFormat="1" applyFont="1" applyFill="1" applyBorder="1" applyAlignment="1">
      <alignment horizontal="center" vertical="center"/>
    </xf>
    <xf numFmtId="49" fontId="7" fillId="0" borderId="1891" xfId="5" applyNumberFormat="1" applyFont="1" applyFill="1" applyBorder="1" applyAlignment="1">
      <alignment horizontal="center" vertical="center"/>
    </xf>
    <xf numFmtId="49" fontId="7" fillId="0" borderId="1882" xfId="5" applyNumberFormat="1" applyFont="1" applyFill="1" applyBorder="1" applyAlignment="1">
      <alignment horizontal="center" vertical="center"/>
    </xf>
    <xf numFmtId="0" fontId="7" fillId="0" borderId="1754" xfId="5" applyBorder="1" applyAlignment="1">
      <alignment horizontal="center" vertical="center" wrapText="1"/>
    </xf>
    <xf numFmtId="0" fontId="7" fillId="0" borderId="1891" xfId="5" applyBorder="1" applyAlignment="1">
      <alignment horizontal="center" vertical="center" wrapText="1"/>
    </xf>
    <xf numFmtId="0" fontId="7" fillId="0" borderId="1882" xfId="5" applyBorder="1" applyAlignment="1">
      <alignment horizontal="center" vertical="center" wrapText="1"/>
    </xf>
    <xf numFmtId="0" fontId="2923" fillId="639" borderId="1854" xfId="5" applyFont="1" applyFill="1" applyBorder="1" applyAlignment="1">
      <alignment horizontal="center" vertical="center" wrapText="1"/>
    </xf>
    <xf numFmtId="0" fontId="7" fillId="0" borderId="1754" xfId="5" quotePrefix="1" applyFont="1" applyFill="1" applyBorder="1" applyAlignment="1">
      <alignment horizontal="center" vertical="center"/>
    </xf>
    <xf numFmtId="0" fontId="7" fillId="0" borderId="1891" xfId="5" applyFont="1" applyFill="1" applyBorder="1" applyAlignment="1">
      <alignment horizontal="center" vertical="center"/>
    </xf>
    <xf numFmtId="0" fontId="7" fillId="0" borderId="1882" xfId="5" applyFont="1" applyFill="1" applyBorder="1" applyAlignment="1">
      <alignment horizontal="center" vertical="center"/>
    </xf>
    <xf numFmtId="0" fontId="3042" fillId="629" borderId="1727" xfId="5" applyFont="1" applyFill="1" applyBorder="1" applyAlignment="1">
      <alignment horizontal="center"/>
    </xf>
    <xf numFmtId="0" fontId="3033" fillId="0" borderId="1887" xfId="5" applyFont="1" applyBorder="1" applyAlignment="1">
      <alignment horizontal="center" vertical="center"/>
    </xf>
    <xf numFmtId="0" fontId="3033" fillId="0" borderId="1888" xfId="5" applyFont="1" applyBorder="1" applyAlignment="1">
      <alignment horizontal="center" vertical="center"/>
    </xf>
    <xf numFmtId="0" fontId="3033" fillId="0" borderId="1889" xfId="5" applyFont="1" applyBorder="1" applyAlignment="1">
      <alignment horizontal="center" vertical="center"/>
    </xf>
    <xf numFmtId="0" fontId="2923" fillId="629" borderId="1732" xfId="5" applyFont="1" applyFill="1" applyBorder="1" applyAlignment="1">
      <alignment horizontal="center" vertical="center"/>
    </xf>
    <xf numFmtId="0" fontId="2923" fillId="629" borderId="1728" xfId="5" applyFont="1" applyFill="1" applyBorder="1" applyAlignment="1">
      <alignment horizontal="center" vertical="center"/>
    </xf>
    <xf numFmtId="17" fontId="7" fillId="0" borderId="1754" xfId="5" quotePrefix="1" applyNumberFormat="1" applyBorder="1" applyAlignment="1">
      <alignment horizontal="center" vertical="center" wrapText="1"/>
    </xf>
    <xf numFmtId="17" fontId="7" fillId="0" borderId="1891" xfId="5" quotePrefix="1" applyNumberFormat="1" applyBorder="1" applyAlignment="1">
      <alignment horizontal="center" vertical="center" wrapText="1"/>
    </xf>
    <xf numFmtId="17" fontId="7" fillId="0" borderId="1882" xfId="5" quotePrefix="1" applyNumberFormat="1" applyBorder="1" applyAlignment="1">
      <alignment horizontal="center" vertical="center" wrapText="1"/>
    </xf>
    <xf numFmtId="16" fontId="7" fillId="0" borderId="1854" xfId="5" quotePrefix="1" applyNumberFormat="1" applyFont="1" applyFill="1" applyBorder="1" applyAlignment="1">
      <alignment horizontal="center" vertical="center"/>
    </xf>
    <xf numFmtId="0" fontId="3033" fillId="0" borderId="1900" xfId="4" applyFont="1" applyBorder="1" applyAlignment="1">
      <alignment horizontal="center" vertical="center"/>
    </xf>
    <xf numFmtId="0" fontId="3033" fillId="0" borderId="1883" xfId="4" applyFont="1" applyBorder="1" applyAlignment="1">
      <alignment horizontal="center" vertical="center"/>
    </xf>
    <xf numFmtId="0" fontId="3033" fillId="0" borderId="1901" xfId="4" applyFont="1" applyBorder="1" applyAlignment="1">
      <alignment horizontal="center" vertical="center"/>
    </xf>
    <xf numFmtId="0" fontId="3031" fillId="628" borderId="1724" xfId="10" applyFont="1" applyFill="1" applyBorder="1" applyAlignment="1">
      <alignment horizontal="center" vertical="center" wrapText="1"/>
    </xf>
    <xf numFmtId="0" fontId="3031" fillId="628" borderId="1726" xfId="10" applyFont="1" applyFill="1" applyBorder="1" applyAlignment="1">
      <alignment horizontal="center" vertical="center" wrapText="1"/>
    </xf>
    <xf numFmtId="0" fontId="5" fillId="0" borderId="1854" xfId="10" applyBorder="1" applyAlignment="1">
      <alignment horizontal="center" vertical="center"/>
    </xf>
    <xf numFmtId="0" fontId="2924" fillId="0" borderId="1854" xfId="10" applyFont="1" applyBorder="1" applyAlignment="1">
      <alignment horizontal="center" vertical="center" wrapText="1"/>
    </xf>
    <xf numFmtId="0" fontId="2924" fillId="0" borderId="1724" xfId="10" applyFont="1" applyBorder="1" applyAlignment="1">
      <alignment horizontal="center" vertical="center" wrapText="1"/>
    </xf>
    <xf numFmtId="0" fontId="2924" fillId="0" borderId="1725" xfId="10" applyFont="1" applyBorder="1" applyAlignment="1">
      <alignment horizontal="center" vertical="center" wrapText="1"/>
    </xf>
    <xf numFmtId="0" fontId="2924" fillId="0" borderId="1726" xfId="10" applyFont="1" applyBorder="1" applyAlignment="1">
      <alignment horizontal="center" vertical="center" wrapText="1"/>
    </xf>
    <xf numFmtId="0" fontId="3031" fillId="0" borderId="1724" xfId="10" applyFont="1" applyFill="1" applyBorder="1" applyAlignment="1">
      <alignment horizontal="center" vertical="center" wrapText="1"/>
    </xf>
    <xf numFmtId="0" fontId="3031" fillId="0" borderId="1726" xfId="10" applyFont="1" applyFill="1" applyBorder="1" applyAlignment="1">
      <alignment horizontal="center" vertical="center" wrapText="1"/>
    </xf>
    <xf numFmtId="0" fontId="42" fillId="0" borderId="1720" xfId="3" applyFont="1"/>
    <xf numFmtId="0" fontId="3031" fillId="610" borderId="1724" xfId="10" applyFont="1" applyFill="1" applyBorder="1" applyAlignment="1">
      <alignment horizontal="center" vertical="center" wrapText="1"/>
    </xf>
    <xf numFmtId="0" fontId="3031" fillId="610" borderId="1726" xfId="10" applyFont="1" applyFill="1" applyBorder="1" applyAlignment="1">
      <alignment horizontal="center" vertical="center" wrapText="1"/>
    </xf>
    <xf numFmtId="0" fontId="2936" fillId="610" borderId="1854" xfId="10" applyFont="1" applyFill="1" applyBorder="1" applyAlignment="1">
      <alignment horizontal="center" vertical="center" wrapText="1"/>
    </xf>
    <xf numFmtId="0" fontId="3046" fillId="610" borderId="1854" xfId="10" applyFont="1" applyFill="1" applyBorder="1" applyAlignment="1">
      <alignment horizontal="center" vertical="center" wrapText="1"/>
    </xf>
    <xf numFmtId="0" fontId="3046" fillId="610" borderId="1724" xfId="10" applyFont="1" applyFill="1" applyBorder="1" applyAlignment="1">
      <alignment horizontal="center" vertical="center" wrapText="1"/>
    </xf>
    <xf numFmtId="0" fontId="3046" fillId="610" borderId="1725" xfId="10" applyFont="1" applyFill="1" applyBorder="1" applyAlignment="1">
      <alignment horizontal="center" vertical="center" wrapText="1"/>
    </xf>
    <xf numFmtId="0" fontId="3046" fillId="610" borderId="1726" xfId="10" applyFont="1" applyFill="1" applyBorder="1" applyAlignment="1">
      <alignment horizontal="center" vertical="center" wrapText="1"/>
    </xf>
    <xf numFmtId="0" fontId="5" fillId="646" borderId="1754" xfId="10" applyFill="1" applyBorder="1" applyAlignment="1">
      <alignment horizontal="center" vertical="center"/>
    </xf>
    <xf numFmtId="0" fontId="5" fillId="646" borderId="1891" xfId="10" applyFill="1" applyBorder="1" applyAlignment="1">
      <alignment horizontal="center" vertical="center"/>
    </xf>
    <xf numFmtId="0" fontId="5" fillId="646" borderId="1882" xfId="10" applyFill="1" applyBorder="1" applyAlignment="1">
      <alignment horizontal="center" vertical="center"/>
    </xf>
    <xf numFmtId="0" fontId="5" fillId="643" borderId="1754" xfId="10" applyFill="1" applyBorder="1" applyAlignment="1">
      <alignment horizontal="center" vertical="center"/>
    </xf>
    <xf numFmtId="0" fontId="5" fillId="643" borderId="1891" xfId="10" applyFill="1" applyBorder="1" applyAlignment="1">
      <alignment horizontal="center" vertical="center"/>
    </xf>
    <xf numFmtId="0" fontId="5" fillId="643" borderId="1882" xfId="10" applyFill="1" applyBorder="1" applyAlignment="1">
      <alignment horizontal="center" vertical="center"/>
    </xf>
    <xf numFmtId="0" fontId="4" fillId="629" borderId="1908" xfId="10" applyFont="1" applyFill="1" applyBorder="1" applyAlignment="1">
      <alignment horizontal="center" vertical="center" wrapText="1"/>
    </xf>
    <xf numFmtId="0" fontId="5" fillId="629" borderId="1909" xfId="10" applyFill="1" applyBorder="1" applyAlignment="1">
      <alignment horizontal="center" vertical="center" wrapText="1"/>
    </xf>
    <xf numFmtId="0" fontId="5" fillId="629" borderId="1910" xfId="10" applyFill="1" applyBorder="1" applyAlignment="1">
      <alignment horizontal="center" vertical="center" wrapText="1"/>
    </xf>
    <xf numFmtId="0" fontId="3" fillId="610" borderId="1891" xfId="10" applyFont="1" applyFill="1" applyBorder="1" applyAlignment="1">
      <alignment horizontal="center" vertical="center" wrapText="1"/>
    </xf>
    <xf numFmtId="0" fontId="5" fillId="610" borderId="1891" xfId="10" applyFill="1" applyBorder="1" applyAlignment="1">
      <alignment horizontal="center" vertical="center" wrapText="1"/>
    </xf>
    <xf numFmtId="0" fontId="5" fillId="610" borderId="1907" xfId="10" applyFill="1" applyBorder="1" applyAlignment="1">
      <alignment horizontal="center" vertical="center" wrapText="1"/>
    </xf>
    <xf numFmtId="0" fontId="5" fillId="0" borderId="1733" xfId="10" applyBorder="1" applyAlignment="1">
      <alignment horizontal="center"/>
    </xf>
    <xf numFmtId="0" fontId="5" fillId="0" borderId="1727" xfId="10" applyBorder="1" applyAlignment="1">
      <alignment horizontal="center"/>
    </xf>
    <xf numFmtId="0" fontId="5" fillId="0" borderId="1728" xfId="10" applyBorder="1" applyAlignment="1">
      <alignment horizontal="center"/>
    </xf>
    <xf numFmtId="0" fontId="5" fillId="644" borderId="1724" xfId="11" applyFill="1" applyBorder="1" applyAlignment="1">
      <alignment horizontal="center"/>
    </xf>
    <xf numFmtId="0" fontId="5" fillId="644" borderId="1726" xfId="11" applyFill="1" applyBorder="1" applyAlignment="1">
      <alignment horizontal="center"/>
    </xf>
    <xf numFmtId="0" fontId="5" fillId="0" borderId="1754" xfId="10" applyFill="1" applyBorder="1" applyAlignment="1">
      <alignment horizontal="center" vertical="center"/>
    </xf>
    <xf numFmtId="0" fontId="5" fillId="0" borderId="1891" xfId="10" applyFill="1" applyBorder="1" applyAlignment="1">
      <alignment horizontal="center" vertical="center"/>
    </xf>
    <xf numFmtId="0" fontId="5" fillId="0" borderId="1882" xfId="10" applyFill="1" applyBorder="1" applyAlignment="1">
      <alignment horizontal="center" vertical="center"/>
    </xf>
    <xf numFmtId="0" fontId="0" fillId="0" borderId="1724" xfId="10" applyFont="1" applyBorder="1" applyAlignment="1">
      <alignment horizontal="center" vertical="center" wrapText="1"/>
    </xf>
    <xf numFmtId="0" fontId="2923" fillId="0" borderId="1726" xfId="10" applyFont="1" applyBorder="1" applyAlignment="1">
      <alignment horizontal="center" vertical="center" wrapText="1"/>
    </xf>
    <xf numFmtId="0" fontId="2923" fillId="0" borderId="1733" xfId="10" applyFont="1" applyBorder="1" applyAlignment="1">
      <alignment horizontal="center"/>
    </xf>
    <xf numFmtId="0" fontId="2923" fillId="0" borderId="1726" xfId="10" applyFont="1" applyBorder="1" applyAlignment="1">
      <alignment horizontal="center"/>
    </xf>
    <xf numFmtId="0" fontId="3" fillId="603" borderId="1754" xfId="10" applyFont="1" applyFill="1" applyBorder="1" applyAlignment="1">
      <alignment horizontal="center" vertical="center" wrapText="1"/>
    </xf>
    <xf numFmtId="0" fontId="5" fillId="603" borderId="1891" xfId="10" applyFill="1" applyBorder="1" applyAlignment="1">
      <alignment horizontal="center" vertical="center" wrapText="1"/>
    </xf>
    <xf numFmtId="0" fontId="5" fillId="603" borderId="1907" xfId="10" applyFill="1" applyBorder="1" applyAlignment="1">
      <alignment horizontal="center" vertical="center" wrapText="1"/>
    </xf>
    <xf numFmtId="0" fontId="5" fillId="0" borderId="1724" xfId="10" applyBorder="1" applyAlignment="1">
      <alignment horizontal="center"/>
    </xf>
    <xf numFmtId="0" fontId="5" fillId="0" borderId="1725" xfId="10" applyBorder="1" applyAlignment="1">
      <alignment horizontal="center"/>
    </xf>
    <xf numFmtId="0" fontId="5" fillId="0" borderId="1726" xfId="10" applyBorder="1" applyAlignment="1">
      <alignment horizontal="center"/>
    </xf>
    <xf numFmtId="0" fontId="5" fillId="0" borderId="1754" xfId="10" applyBorder="1" applyAlignment="1">
      <alignment horizontal="center" vertical="center"/>
    </xf>
    <xf numFmtId="0" fontId="5" fillId="0" borderId="1891" xfId="10" applyBorder="1" applyAlignment="1">
      <alignment horizontal="center" vertical="center"/>
    </xf>
    <xf numFmtId="0" fontId="5" fillId="0" borderId="1882" xfId="10" applyBorder="1" applyAlignment="1">
      <alignment horizontal="center" vertical="center"/>
    </xf>
    <xf numFmtId="0" fontId="5" fillId="0" borderId="1754" xfId="10" applyBorder="1" applyAlignment="1">
      <alignment horizontal="center" vertical="center" wrapText="1"/>
    </xf>
    <xf numFmtId="0" fontId="5" fillId="0" borderId="1891" xfId="10" applyBorder="1" applyAlignment="1">
      <alignment horizontal="center" vertical="center" wrapText="1"/>
    </xf>
    <xf numFmtId="0" fontId="5" fillId="0" borderId="1882" xfId="10" applyBorder="1" applyAlignment="1">
      <alignment horizontal="center" vertical="center" wrapText="1"/>
    </xf>
    <xf numFmtId="0" fontId="5" fillId="643" borderId="1754" xfId="10" applyFill="1" applyBorder="1" applyAlignment="1">
      <alignment horizontal="center" vertical="center" wrapText="1"/>
    </xf>
    <xf numFmtId="0" fontId="5" fillId="643" borderId="1891" xfId="10" applyFill="1" applyBorder="1" applyAlignment="1">
      <alignment horizontal="center" vertical="center" wrapText="1"/>
    </xf>
    <xf numFmtId="0" fontId="5" fillId="643" borderId="1882" xfId="10" applyFill="1" applyBorder="1" applyAlignment="1">
      <alignment horizontal="center" vertical="center" wrapText="1"/>
    </xf>
    <xf numFmtId="0" fontId="3" fillId="648" borderId="1891" xfId="10" applyFont="1" applyFill="1" applyBorder="1" applyAlignment="1">
      <alignment horizontal="center" vertical="center" wrapText="1"/>
    </xf>
    <xf numFmtId="0" fontId="5" fillId="648" borderId="1891" xfId="10" applyFill="1" applyBorder="1" applyAlignment="1">
      <alignment horizontal="center" vertical="center" wrapText="1"/>
    </xf>
    <xf numFmtId="0" fontId="5" fillId="648" borderId="1907" xfId="10" applyFill="1" applyBorder="1" applyAlignment="1">
      <alignment horizontal="center" vertical="center" wrapText="1"/>
    </xf>
    <xf numFmtId="0" fontId="5" fillId="0" borderId="1911" xfId="10" applyBorder="1" applyAlignment="1">
      <alignment horizontal="center"/>
    </xf>
    <xf numFmtId="0" fontId="5" fillId="0" borderId="1912" xfId="10" applyBorder="1" applyAlignment="1">
      <alignment horizontal="center"/>
    </xf>
    <xf numFmtId="0" fontId="5" fillId="0" borderId="1913" xfId="10" applyBorder="1" applyAlignment="1">
      <alignment horizontal="center"/>
    </xf>
    <xf numFmtId="0" fontId="5" fillId="629" borderId="1908" xfId="10" applyFill="1" applyBorder="1" applyAlignment="1">
      <alignment horizontal="center" vertical="center" wrapText="1"/>
    </xf>
    <xf numFmtId="0" fontId="5" fillId="0" borderId="1754" xfId="10" applyFont="1" applyFill="1" applyBorder="1" applyAlignment="1">
      <alignment horizontal="center" vertical="center"/>
    </xf>
    <xf numFmtId="0" fontId="5" fillId="643" borderId="1754" xfId="10" applyFont="1" applyFill="1" applyBorder="1" applyAlignment="1">
      <alignment horizontal="center" vertical="center"/>
    </xf>
    <xf numFmtId="0" fontId="0" fillId="649" borderId="1899" xfId="13" applyFont="1" applyBorder="1" applyAlignment="1">
      <alignment horizontal="center" vertical="center" wrapText="1"/>
    </xf>
    <xf numFmtId="0" fontId="0" fillId="649" borderId="1891" xfId="13" applyFont="1" applyBorder="1" applyAlignment="1">
      <alignment horizontal="center" vertical="center" wrapText="1"/>
    </xf>
    <xf numFmtId="0" fontId="0" fillId="649" borderId="1907" xfId="13" applyFont="1" applyBorder="1" applyAlignment="1">
      <alignment horizontal="center" vertical="center" wrapText="1"/>
    </xf>
    <xf numFmtId="0" fontId="5" fillId="644" borderId="1724" xfId="10" applyFill="1" applyBorder="1" applyAlignment="1">
      <alignment horizontal="center"/>
    </xf>
    <xf numFmtId="0" fontId="5" fillId="644" borderId="1725" xfId="10" applyFill="1" applyBorder="1" applyAlignment="1">
      <alignment horizontal="center"/>
    </xf>
    <xf numFmtId="0" fontId="5" fillId="644" borderId="1726" xfId="10" applyFill="1" applyBorder="1" applyAlignment="1">
      <alignment horizontal="center"/>
    </xf>
    <xf numFmtId="0" fontId="5" fillId="0" borderId="1754" xfId="10" applyFill="1" applyBorder="1" applyAlignment="1">
      <alignment horizontal="center" vertical="center" wrapText="1"/>
    </xf>
    <xf numFmtId="0" fontId="5" fillId="0" borderId="1891" xfId="10" applyFill="1" applyBorder="1" applyAlignment="1">
      <alignment horizontal="center" vertical="center" wrapText="1"/>
    </xf>
    <xf numFmtId="0" fontId="5" fillId="0" borderId="1882" xfId="10" applyFill="1" applyBorder="1" applyAlignment="1">
      <alignment horizontal="center" vertical="center" wrapText="1"/>
    </xf>
    <xf numFmtId="0" fontId="3" fillId="609" borderId="1914" xfId="10" applyFont="1" applyFill="1" applyBorder="1" applyAlignment="1">
      <alignment horizontal="center" vertical="center" wrapText="1"/>
    </xf>
    <xf numFmtId="0" fontId="5" fillId="609" borderId="1732" xfId="10" applyFill="1" applyBorder="1" applyAlignment="1">
      <alignment horizontal="center" vertical="center" wrapText="1"/>
    </xf>
    <xf numFmtId="0" fontId="5" fillId="609" borderId="1915" xfId="10" applyFill="1" applyBorder="1" applyAlignment="1">
      <alignment horizontal="center" vertical="center" wrapText="1"/>
    </xf>
    <xf numFmtId="0" fontId="3" fillId="647" borderId="1899" xfId="10" applyFont="1" applyFill="1" applyBorder="1" applyAlignment="1">
      <alignment horizontal="center" vertical="center" wrapText="1"/>
    </xf>
    <xf numFmtId="0" fontId="5" fillId="647" borderId="1891" xfId="10" applyFill="1" applyBorder="1" applyAlignment="1">
      <alignment horizontal="center" vertical="center" wrapText="1"/>
    </xf>
    <xf numFmtId="0" fontId="5" fillId="647" borderId="1907" xfId="10" applyFill="1" applyBorder="1" applyAlignment="1">
      <alignment horizontal="center" vertical="center" wrapText="1"/>
    </xf>
    <xf numFmtId="0" fontId="12" fillId="601" borderId="1914" xfId="10" applyFont="1" applyFill="1" applyBorder="1" applyAlignment="1">
      <alignment horizontal="center" vertical="center" wrapText="1"/>
    </xf>
    <xf numFmtId="0" fontId="3037" fillId="601" borderId="1732" xfId="10" applyFont="1" applyFill="1" applyBorder="1" applyAlignment="1">
      <alignment horizontal="center" vertical="center" wrapText="1"/>
    </xf>
    <xf numFmtId="0" fontId="3037" fillId="601" borderId="1915" xfId="10" applyFont="1" applyFill="1" applyBorder="1" applyAlignment="1">
      <alignment horizontal="center" vertical="center" wrapText="1"/>
    </xf>
    <xf numFmtId="0" fontId="2923" fillId="0" borderId="1724" xfId="10" applyFont="1" applyBorder="1" applyAlignment="1">
      <alignment horizontal="center" vertical="center" wrapText="1"/>
    </xf>
    <xf numFmtId="0" fontId="2923" fillId="0" borderId="1887" xfId="10" applyFont="1" applyBorder="1" applyAlignment="1">
      <alignment horizontal="center"/>
    </xf>
    <xf numFmtId="0" fontId="2923" fillId="0" borderId="1888" xfId="10" applyFont="1" applyBorder="1" applyAlignment="1">
      <alignment horizontal="center"/>
    </xf>
    <xf numFmtId="0" fontId="2923" fillId="0" borderId="1886" xfId="10" applyFont="1" applyBorder="1" applyAlignment="1">
      <alignment horizontal="center"/>
    </xf>
    <xf numFmtId="0" fontId="0" fillId="0" borderId="1887" xfId="10" applyFont="1" applyBorder="1" applyAlignment="1">
      <alignment horizontal="center"/>
    </xf>
    <xf numFmtId="0" fontId="4" fillId="603" borderId="1754" xfId="10" applyFont="1" applyFill="1" applyBorder="1" applyAlignment="1">
      <alignment horizontal="center" vertical="center" wrapText="1"/>
    </xf>
    <xf numFmtId="0" fontId="4" fillId="610" borderId="1891" xfId="10" applyFont="1" applyFill="1" applyBorder="1" applyAlignment="1">
      <alignment horizontal="center" vertical="center" wrapText="1"/>
    </xf>
    <xf numFmtId="0" fontId="4" fillId="647" borderId="1899" xfId="10" applyFont="1" applyFill="1" applyBorder="1" applyAlignment="1">
      <alignment horizontal="center" vertical="center" wrapText="1"/>
    </xf>
    <xf numFmtId="0" fontId="4" fillId="648" borderId="1891" xfId="10" applyFont="1" applyFill="1" applyBorder="1" applyAlignment="1">
      <alignment horizontal="center" vertical="center" wrapText="1"/>
    </xf>
    <xf numFmtId="0" fontId="2" fillId="0" borderId="1754" xfId="10" applyFont="1" applyFill="1" applyBorder="1" applyAlignment="1">
      <alignment horizontal="center" vertical="center" wrapText="1"/>
    </xf>
    <xf numFmtId="0" fontId="4" fillId="609" borderId="1914" xfId="10" applyFont="1" applyFill="1" applyBorder="1" applyAlignment="1">
      <alignment horizontal="center" vertical="center" wrapText="1"/>
    </xf>
    <xf numFmtId="0" fontId="2923" fillId="0" borderId="1854" xfId="10" applyFont="1" applyBorder="1" applyAlignment="1">
      <alignment horizontal="center"/>
    </xf>
    <xf numFmtId="0" fontId="2923" fillId="0" borderId="1724" xfId="10" applyFont="1" applyBorder="1" applyAlignment="1">
      <alignment horizontal="center"/>
    </xf>
    <xf numFmtId="0" fontId="5" fillId="644" borderId="1725" xfId="11" applyFill="1" applyBorder="1" applyAlignment="1">
      <alignment horizontal="center"/>
    </xf>
    <xf numFmtId="0" fontId="3" fillId="0" borderId="1854" xfId="14" applyBorder="1" applyAlignment="1">
      <alignment horizontal="center"/>
    </xf>
    <xf numFmtId="0" fontId="3" fillId="0" borderId="1730" xfId="14" applyBorder="1" applyAlignment="1">
      <alignment horizontal="center"/>
    </xf>
    <xf numFmtId="0" fontId="3" fillId="0" borderId="1903" xfId="14" applyBorder="1" applyAlignment="1">
      <alignment horizontal="center"/>
    </xf>
    <xf numFmtId="0" fontId="3" fillId="544" borderId="1730" xfId="14" applyFill="1" applyBorder="1" applyAlignment="1">
      <alignment horizontal="center"/>
    </xf>
    <xf numFmtId="0" fontId="3" fillId="544" borderId="1903" xfId="14" applyFill="1" applyBorder="1" applyAlignment="1">
      <alignment horizontal="center"/>
    </xf>
    <xf numFmtId="0" fontId="3051" fillId="0" borderId="1854" xfId="14" applyFont="1" applyBorder="1" applyAlignment="1">
      <alignment horizontal="center"/>
    </xf>
    <xf numFmtId="0" fontId="3" fillId="0" borderId="1720" xfId="14"/>
    <xf numFmtId="0" fontId="3" fillId="0" borderId="1896" xfId="14" applyBorder="1" applyAlignment="1">
      <alignment horizontal="center" vertical="center" wrapText="1"/>
    </xf>
    <xf numFmtId="0" fontId="3" fillId="0" borderId="1928" xfId="14" applyBorder="1" applyAlignment="1">
      <alignment horizontal="center" vertical="center" wrapText="1"/>
    </xf>
    <xf numFmtId="0" fontId="3" fillId="627" borderId="1917" xfId="14" applyFill="1" applyBorder="1" applyAlignment="1">
      <alignment horizontal="center" vertical="center" wrapText="1"/>
    </xf>
    <xf numFmtId="0" fontId="3" fillId="627" borderId="1921" xfId="14" applyFill="1" applyBorder="1" applyAlignment="1">
      <alignment horizontal="center" vertical="center" wrapText="1"/>
    </xf>
    <xf numFmtId="0" fontId="3" fillId="627" borderId="1927" xfId="14" applyFill="1" applyBorder="1" applyAlignment="1">
      <alignment horizontal="center" vertical="center" wrapText="1"/>
    </xf>
    <xf numFmtId="0" fontId="2923" fillId="0" borderId="1899" xfId="14" applyFont="1" applyFill="1" applyBorder="1" applyAlignment="1">
      <alignment horizontal="center" vertical="center" wrapText="1"/>
    </xf>
    <xf numFmtId="0" fontId="2923" fillId="0" borderId="1891" xfId="14" applyFont="1" applyFill="1" applyBorder="1" applyAlignment="1">
      <alignment horizontal="center" vertical="center" wrapText="1"/>
    </xf>
    <xf numFmtId="0" fontId="3" fillId="0" borderId="1918" xfId="14" applyBorder="1" applyAlignment="1">
      <alignment horizontal="center"/>
    </xf>
    <xf numFmtId="0" fontId="3" fillId="0" borderId="1914" xfId="14" applyBorder="1" applyAlignment="1">
      <alignment horizontal="center"/>
    </xf>
    <xf numFmtId="0" fontId="3" fillId="0" borderId="1731" xfId="15" applyFill="1" applyBorder="1" applyAlignment="1">
      <alignment horizontal="center" vertical="center" wrapText="1"/>
    </xf>
    <xf numFmtId="0" fontId="3" fillId="0" borderId="1732" xfId="15" applyFill="1" applyBorder="1" applyAlignment="1">
      <alignment horizontal="center" vertical="center" wrapText="1"/>
    </xf>
    <xf numFmtId="0" fontId="3" fillId="0" borderId="1733" xfId="14" applyBorder="1" applyAlignment="1">
      <alignment horizontal="center" vertical="center"/>
    </xf>
    <xf numFmtId="0" fontId="3" fillId="0" borderId="1728" xfId="14" applyBorder="1" applyAlignment="1">
      <alignment horizontal="center" vertical="center"/>
    </xf>
    <xf numFmtId="0" fontId="2923" fillId="0" borderId="1754" xfId="14" applyFont="1" applyFill="1" applyBorder="1" applyAlignment="1">
      <alignment horizontal="center" vertical="center" wrapText="1"/>
    </xf>
    <xf numFmtId="0" fontId="2923" fillId="0" borderId="1907" xfId="14" applyFont="1" applyFill="1" applyBorder="1" applyAlignment="1">
      <alignment horizontal="center" vertical="center" wrapText="1"/>
    </xf>
    <xf numFmtId="0" fontId="3" fillId="0" borderId="1897" xfId="14" applyBorder="1" applyAlignment="1">
      <alignment horizontal="center" vertical="center" wrapText="1"/>
    </xf>
    <xf numFmtId="0" fontId="3" fillId="603" borderId="1917" xfId="14" applyFill="1" applyBorder="1" applyAlignment="1">
      <alignment horizontal="center" vertical="center" wrapText="1"/>
    </xf>
    <xf numFmtId="0" fontId="3" fillId="603" borderId="1921" xfId="14" applyFill="1" applyBorder="1" applyAlignment="1">
      <alignment horizontal="center" vertical="center" wrapText="1"/>
    </xf>
    <xf numFmtId="0" fontId="3" fillId="603" borderId="1927" xfId="14" applyFill="1" applyBorder="1" applyAlignment="1">
      <alignment horizontal="center" vertical="center" wrapText="1"/>
    </xf>
    <xf numFmtId="0" fontId="2923" fillId="0" borderId="1882" xfId="14" applyFont="1" applyFill="1" applyBorder="1" applyAlignment="1">
      <alignment horizontal="center" vertical="center" wrapText="1"/>
    </xf>
    <xf numFmtId="0" fontId="0" fillId="0" borderId="1918" xfId="15" applyFont="1" applyFill="1" applyBorder="1" applyAlignment="1">
      <alignment horizontal="center"/>
    </xf>
    <xf numFmtId="0" fontId="0" fillId="0" borderId="1914" xfId="15" applyFont="1" applyFill="1" applyBorder="1" applyAlignment="1">
      <alignment horizontal="center"/>
    </xf>
    <xf numFmtId="0" fontId="3" fillId="0" borderId="1731" xfId="14" applyBorder="1" applyAlignment="1">
      <alignment horizontal="center" vertical="top" wrapText="1"/>
    </xf>
    <xf numFmtId="0" fontId="3" fillId="0" borderId="1732" xfId="14" applyBorder="1" applyAlignment="1">
      <alignment horizontal="center" vertical="top" wrapText="1"/>
    </xf>
    <xf numFmtId="0" fontId="3" fillId="0" borderId="1733" xfId="14" applyBorder="1" applyAlignment="1">
      <alignment horizontal="center" vertical="top" wrapText="1"/>
    </xf>
    <xf numFmtId="0" fontId="3" fillId="0" borderId="1728" xfId="14" applyBorder="1" applyAlignment="1">
      <alignment horizontal="center" vertical="top" wrapText="1"/>
    </xf>
    <xf numFmtId="0" fontId="0" fillId="641" borderId="1917" xfId="16" applyFont="1" applyBorder="1" applyAlignment="1">
      <alignment horizontal="center" vertical="center" wrapText="1"/>
    </xf>
    <xf numFmtId="0" fontId="0" fillId="641" borderId="1921" xfId="16" applyFont="1" applyBorder="1" applyAlignment="1">
      <alignment horizontal="center" vertical="center" wrapText="1"/>
    </xf>
    <xf numFmtId="0" fontId="0" fillId="641" borderId="1927" xfId="16" applyFont="1" applyBorder="1" applyAlignment="1">
      <alignment horizontal="center" vertical="center" wrapText="1"/>
    </xf>
    <xf numFmtId="0" fontId="2923" fillId="0" borderId="1899" xfId="16" applyFont="1" applyFill="1" applyBorder="1" applyAlignment="1">
      <alignment horizontal="center" vertical="center" wrapText="1"/>
    </xf>
    <xf numFmtId="0" fontId="2923" fillId="0" borderId="1882" xfId="16" applyFont="1" applyFill="1" applyBorder="1" applyAlignment="1">
      <alignment horizontal="center" vertical="center" wrapText="1"/>
    </xf>
    <xf numFmtId="0" fontId="3" fillId="0" borderId="1918" xfId="15" applyFill="1" applyBorder="1" applyAlignment="1">
      <alignment horizontal="center" wrapText="1"/>
    </xf>
    <xf numFmtId="0" fontId="3" fillId="0" borderId="1914" xfId="15" applyFill="1" applyBorder="1" applyAlignment="1">
      <alignment horizontal="center" wrapText="1"/>
    </xf>
    <xf numFmtId="0" fontId="0" fillId="0" borderId="1733" xfId="15" applyFont="1" applyFill="1" applyBorder="1" applyAlignment="1">
      <alignment horizontal="center"/>
    </xf>
    <xf numFmtId="0" fontId="0" fillId="0" borderId="1728" xfId="15" applyFont="1" applyFill="1" applyBorder="1" applyAlignment="1">
      <alignment horizontal="center"/>
    </xf>
    <xf numFmtId="0" fontId="3" fillId="630" borderId="1917" xfId="14" applyFill="1" applyBorder="1" applyAlignment="1">
      <alignment horizontal="center" vertical="center" wrapText="1"/>
    </xf>
    <xf numFmtId="0" fontId="3" fillId="630" borderId="1921" xfId="14" applyFill="1" applyBorder="1" applyAlignment="1">
      <alignment horizontal="center" vertical="center" wrapText="1"/>
    </xf>
    <xf numFmtId="0" fontId="3" fillId="630" borderId="1927" xfId="14" applyFill="1" applyBorder="1" applyAlignment="1">
      <alignment horizontal="center" vertical="center" wrapText="1"/>
    </xf>
    <xf numFmtId="0" fontId="2923" fillId="0" borderId="1899" xfId="14" applyFont="1" applyBorder="1" applyAlignment="1">
      <alignment horizontal="center" vertical="center" wrapText="1"/>
    </xf>
    <xf numFmtId="0" fontId="2923" fillId="0" borderId="1882" xfId="14" applyFont="1" applyBorder="1" applyAlignment="1">
      <alignment horizontal="center" vertical="center" wrapText="1"/>
    </xf>
    <xf numFmtId="0" fontId="3" fillId="0" borderId="1733" xfId="14" applyBorder="1" applyAlignment="1">
      <alignment horizontal="center" vertical="center" wrapText="1"/>
    </xf>
    <xf numFmtId="0" fontId="3" fillId="0" borderId="1728" xfId="14" applyBorder="1" applyAlignment="1">
      <alignment horizontal="center" vertical="center" wrapText="1"/>
    </xf>
    <xf numFmtId="0" fontId="3" fillId="639" borderId="1917" xfId="14" applyFill="1" applyBorder="1" applyAlignment="1">
      <alignment horizontal="center" vertical="center" wrapText="1"/>
    </xf>
    <xf numFmtId="0" fontId="3" fillId="639" borderId="1921" xfId="14" applyFill="1" applyBorder="1" applyAlignment="1">
      <alignment horizontal="center" vertical="center" wrapText="1"/>
    </xf>
    <xf numFmtId="0" fontId="3" fillId="639" borderId="1927" xfId="14" applyFill="1" applyBorder="1" applyAlignment="1">
      <alignment horizontal="center" vertical="center" wrapText="1"/>
    </xf>
    <xf numFmtId="0" fontId="2923" fillId="0" borderId="1891" xfId="14" applyFont="1" applyBorder="1" applyAlignment="1">
      <alignment horizontal="center" vertical="center" wrapText="1"/>
    </xf>
    <xf numFmtId="0" fontId="3" fillId="0" borderId="1931" xfId="14" applyBorder="1" applyAlignment="1">
      <alignment horizontal="center" vertical="center" wrapText="1"/>
    </xf>
    <xf numFmtId="0" fontId="3" fillId="0" borderId="1932" xfId="14" applyBorder="1" applyAlignment="1">
      <alignment horizontal="center" vertical="center" wrapText="1"/>
    </xf>
    <xf numFmtId="0" fontId="3" fillId="638" borderId="1917" xfId="14" applyFill="1" applyBorder="1" applyAlignment="1">
      <alignment horizontal="center" vertical="center" wrapText="1"/>
    </xf>
    <xf numFmtId="0" fontId="3" fillId="638" borderId="1921" xfId="14" applyFill="1" applyBorder="1" applyAlignment="1">
      <alignment horizontal="center" vertical="center" wrapText="1"/>
    </xf>
    <xf numFmtId="0" fontId="3" fillId="638" borderId="1927" xfId="14" applyFill="1" applyBorder="1" applyAlignment="1">
      <alignment horizontal="center" vertical="center" wrapText="1"/>
    </xf>
    <xf numFmtId="0" fontId="3" fillId="0" borderId="1931" xfId="14" applyFill="1" applyBorder="1" applyAlignment="1">
      <alignment horizontal="center" vertical="center" wrapText="1"/>
    </xf>
    <xf numFmtId="0" fontId="3" fillId="0" borderId="1932" xfId="14" applyFill="1" applyBorder="1" applyAlignment="1">
      <alignment horizontal="center" vertical="center" wrapText="1"/>
    </xf>
    <xf numFmtId="0" fontId="3" fillId="0" borderId="1896" xfId="14" applyFill="1" applyBorder="1" applyAlignment="1">
      <alignment horizontal="center" vertical="center" wrapText="1"/>
    </xf>
    <xf numFmtId="0" fontId="3" fillId="0" borderId="1926" xfId="14" applyFill="1" applyBorder="1" applyAlignment="1">
      <alignment horizontal="center" vertical="center" wrapText="1"/>
    </xf>
    <xf numFmtId="0" fontId="3" fillId="0" borderId="1906" xfId="15" applyFill="1" applyBorder="1" applyAlignment="1">
      <alignment horizontal="center" vertical="center" wrapText="1"/>
    </xf>
    <xf numFmtId="0" fontId="3" fillId="0" borderId="1933" xfId="15" applyFill="1" applyBorder="1" applyAlignment="1">
      <alignment horizontal="center" vertical="center" wrapText="1"/>
    </xf>
    <xf numFmtId="0" fontId="3" fillId="0" borderId="1896" xfId="14" applyFill="1" applyBorder="1" applyAlignment="1">
      <alignment horizontal="center"/>
    </xf>
    <xf numFmtId="0" fontId="3" fillId="0" borderId="1926" xfId="14" applyFill="1" applyBorder="1" applyAlignment="1">
      <alignment horizontal="center"/>
    </xf>
    <xf numFmtId="0" fontId="3" fillId="0" borderId="1906" xfId="14" applyFill="1" applyBorder="1" applyAlignment="1">
      <alignment horizontal="center" vertical="center" wrapText="1"/>
    </xf>
    <xf numFmtId="0" fontId="3" fillId="0" borderId="1933" xfId="14" applyFill="1" applyBorder="1" applyAlignment="1">
      <alignment horizontal="center" vertical="center" wrapText="1"/>
    </xf>
    <xf numFmtId="0" fontId="3037" fillId="644" borderId="1917" xfId="14" applyFont="1" applyFill="1" applyBorder="1" applyAlignment="1">
      <alignment horizontal="center" vertical="center" wrapText="1"/>
    </xf>
    <xf numFmtId="0" fontId="3037" fillId="644" borderId="1921" xfId="14" applyFont="1" applyFill="1" applyBorder="1" applyAlignment="1">
      <alignment horizontal="center" vertical="center" wrapText="1"/>
    </xf>
    <xf numFmtId="0" fontId="3037" fillId="644" borderId="1927" xfId="14" applyFont="1" applyFill="1" applyBorder="1" applyAlignment="1">
      <alignment horizontal="center" vertical="center" wrapText="1"/>
    </xf>
    <xf numFmtId="0" fontId="3" fillId="0" borderId="1896" xfId="14" applyBorder="1" applyAlignment="1">
      <alignment horizontal="center" vertical="center"/>
    </xf>
    <xf numFmtId="0" fontId="3" fillId="0" borderId="1926" xfId="14" applyBorder="1" applyAlignment="1">
      <alignment horizontal="center" vertical="center"/>
    </xf>
    <xf numFmtId="0" fontId="0" fillId="0" borderId="1906" xfId="15" applyFont="1" applyFill="1" applyBorder="1" applyAlignment="1">
      <alignment horizontal="center" wrapText="1"/>
    </xf>
    <xf numFmtId="0" fontId="0" fillId="0" borderId="1933" xfId="15" applyFont="1" applyFill="1" applyBorder="1" applyAlignment="1">
      <alignment horizontal="center" wrapText="1"/>
    </xf>
    <xf numFmtId="0" fontId="3" fillId="627" borderId="1854" xfId="14" applyFill="1" applyBorder="1" applyAlignment="1">
      <alignment horizontal="center" vertical="center" wrapText="1"/>
    </xf>
    <xf numFmtId="0" fontId="3" fillId="0" borderId="1729" xfId="14" applyBorder="1" applyAlignment="1">
      <alignment horizontal="center"/>
    </xf>
    <xf numFmtId="0" fontId="3" fillId="0" borderId="1906" xfId="14" applyBorder="1" applyAlignment="1">
      <alignment horizontal="center" vertical="center" wrapText="1"/>
    </xf>
    <xf numFmtId="0" fontId="0" fillId="641" borderId="1854" xfId="16" applyFont="1" applyBorder="1" applyAlignment="1">
      <alignment horizontal="center" vertical="center" wrapText="1"/>
    </xf>
    <xf numFmtId="0" fontId="3" fillId="0" borderId="1897" xfId="15" applyFill="1" applyBorder="1" applyAlignment="1">
      <alignment horizontal="center" wrapText="1"/>
    </xf>
    <xf numFmtId="0" fontId="3" fillId="0" borderId="1924" xfId="15" applyFill="1" applyBorder="1" applyAlignment="1">
      <alignment horizontal="center" wrapText="1"/>
    </xf>
    <xf numFmtId="0" fontId="0" fillId="0" borderId="1905" xfId="15" applyFont="1" applyFill="1" applyBorder="1" applyAlignment="1">
      <alignment horizontal="center"/>
    </xf>
    <xf numFmtId="0" fontId="0" fillId="0" borderId="1934" xfId="15" applyFont="1" applyFill="1" applyBorder="1" applyAlignment="1">
      <alignment horizontal="center"/>
    </xf>
    <xf numFmtId="0" fontId="3" fillId="630" borderId="1854" xfId="14" applyFill="1" applyBorder="1" applyAlignment="1">
      <alignment horizontal="center" vertical="center" wrapText="1"/>
    </xf>
    <xf numFmtId="0" fontId="2923" fillId="0" borderId="1754" xfId="14" applyFont="1" applyBorder="1" applyAlignment="1">
      <alignment horizontal="center" vertical="center" wrapText="1"/>
    </xf>
    <xf numFmtId="0" fontId="3" fillId="0" borderId="1933" xfId="14" applyBorder="1" applyAlignment="1">
      <alignment horizontal="center" vertical="center" wrapText="1"/>
    </xf>
    <xf numFmtId="0" fontId="3" fillId="0" borderId="1904" xfId="14" applyBorder="1" applyAlignment="1">
      <alignment horizontal="center" vertical="center" wrapText="1"/>
    </xf>
    <xf numFmtId="0" fontId="3" fillId="0" borderId="1905" xfId="14" applyBorder="1" applyAlignment="1">
      <alignment horizontal="center" vertical="center" wrapText="1"/>
    </xf>
    <xf numFmtId="0" fontId="3" fillId="639" borderId="1854" xfId="14" applyFill="1" applyBorder="1" applyAlignment="1">
      <alignment horizontal="center" vertical="center" wrapText="1"/>
    </xf>
    <xf numFmtId="0" fontId="3" fillId="0" borderId="1924" xfId="14" applyBorder="1" applyAlignment="1">
      <alignment horizontal="center" vertical="center" wrapText="1"/>
    </xf>
    <xf numFmtId="0" fontId="3037" fillId="644" borderId="1854" xfId="14" applyFont="1" applyFill="1" applyBorder="1" applyAlignment="1">
      <alignment horizontal="center" vertical="center" wrapText="1"/>
    </xf>
    <xf numFmtId="0" fontId="3" fillId="0" borderId="1731" xfId="14" applyBorder="1" applyAlignment="1">
      <alignment horizontal="center" vertical="center"/>
    </xf>
    <xf numFmtId="0" fontId="3" fillId="0" borderId="1732" xfId="14" applyBorder="1" applyAlignment="1">
      <alignment horizontal="center" vertical="center"/>
    </xf>
    <xf numFmtId="0" fontId="0" fillId="0" borderId="1906" xfId="15" applyFont="1" applyFill="1" applyBorder="1" applyAlignment="1">
      <alignment horizontal="center"/>
    </xf>
    <xf numFmtId="0" fontId="0" fillId="0" borderId="1933" xfId="15" applyFont="1" applyFill="1" applyBorder="1" applyAlignment="1">
      <alignment horizontal="center"/>
    </xf>
    <xf numFmtId="0" fontId="2923" fillId="0" borderId="1895" xfId="14" applyFont="1" applyBorder="1" applyAlignment="1">
      <alignment horizontal="center" vertical="center" wrapText="1"/>
    </xf>
    <xf numFmtId="0" fontId="2923" fillId="0" borderId="1892" xfId="14" applyFont="1" applyBorder="1" applyAlignment="1">
      <alignment horizontal="center" vertical="center" wrapText="1"/>
    </xf>
    <xf numFmtId="0" fontId="2923" fillId="0" borderId="1893" xfId="14" applyFont="1" applyBorder="1" applyAlignment="1">
      <alignment horizontal="center" vertical="center" wrapText="1"/>
    </xf>
    <xf numFmtId="0" fontId="2923" fillId="0" borderId="1895" xfId="14" applyFont="1" applyFill="1" applyBorder="1" applyAlignment="1">
      <alignment horizontal="center" vertical="center" wrapText="1"/>
    </xf>
    <xf numFmtId="0" fontId="2923" fillId="0" borderId="1892" xfId="14" applyFont="1" applyFill="1" applyBorder="1" applyAlignment="1">
      <alignment horizontal="center" vertical="center" wrapText="1"/>
    </xf>
    <xf numFmtId="0" fontId="2923" fillId="0" borderId="1894" xfId="14" applyFont="1" applyFill="1" applyBorder="1" applyAlignment="1">
      <alignment horizontal="center" vertical="center" wrapText="1"/>
    </xf>
    <xf numFmtId="0" fontId="1" fillId="0" borderId="1754" xfId="10" applyFont="1" applyFill="1" applyBorder="1" applyAlignment="1">
      <alignment horizontal="center" vertical="center" wrapText="1"/>
    </xf>
  </cellXfs>
  <cellStyles count="17">
    <cellStyle name="20% - Accent1 2" xfId="2"/>
    <cellStyle name="20% - Accent2 2" xfId="8"/>
    <cellStyle name="20% - Accent2 2 2" xfId="13"/>
    <cellStyle name="20% - Accent2 3" xfId="16"/>
    <cellStyle name="20% - Accent3 2" xfId="7"/>
    <cellStyle name="20% - Accent3 2 2" xfId="11"/>
    <cellStyle name="20% - Accent3 3" xfId="15"/>
    <cellStyle name="Normal" xfId="0" builtinId="0"/>
    <cellStyle name="Normal 2" xfId="1"/>
    <cellStyle name="Normal 3" xfId="3"/>
    <cellStyle name="Normal 3 2" xfId="4"/>
    <cellStyle name="Normal 3 2 2" xfId="12"/>
    <cellStyle name="Normal 4" xfId="5"/>
    <cellStyle name="Normal 5" xfId="6"/>
    <cellStyle name="Normal 5 2" xfId="10"/>
    <cellStyle name="Normal 6" xfId="9"/>
    <cellStyle name="Normal 7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6"/>
  <sheetViews>
    <sheetView topLeftCell="A43" zoomScale="98" zoomScaleNormal="98" workbookViewId="0">
      <selection activeCell="U96" sqref="U96:U99"/>
    </sheetView>
  </sheetViews>
  <sheetFormatPr defaultRowHeight="15"/>
  <cols>
    <col min="4" max="4" width="11.7109375" customWidth="1"/>
  </cols>
  <sheetData>
    <row r="1" spans="1:22" ht="18.75">
      <c r="A1" s="2856" t="s">
        <v>13</v>
      </c>
      <c r="B1" s="2857"/>
      <c r="C1" s="1"/>
      <c r="E1" s="2858" t="s">
        <v>14</v>
      </c>
      <c r="F1" s="2859"/>
      <c r="G1" s="2860"/>
      <c r="H1" s="2861"/>
      <c r="I1" s="2862"/>
      <c r="M1" s="2864" t="s">
        <v>16</v>
      </c>
      <c r="N1" s="2864"/>
      <c r="O1" s="2864"/>
      <c r="P1" s="2864"/>
    </row>
    <row r="2" spans="1:22">
      <c r="M2" s="2864"/>
      <c r="N2" s="2864"/>
      <c r="O2" s="2864"/>
      <c r="P2" s="2864"/>
    </row>
    <row r="4" spans="1:22" ht="21">
      <c r="A4" s="2863" t="s">
        <v>17</v>
      </c>
      <c r="B4" s="2864"/>
      <c r="C4" s="2864"/>
      <c r="D4" s="2864"/>
      <c r="E4" s="2864"/>
      <c r="F4" s="2864"/>
      <c r="G4" s="2864"/>
      <c r="H4" s="2864"/>
      <c r="I4" s="2864"/>
      <c r="J4" s="2864"/>
      <c r="K4" s="2864"/>
    </row>
    <row r="6" spans="1:22" ht="69.95" customHeight="1">
      <c r="A6" s="2865" t="s">
        <v>31</v>
      </c>
      <c r="B6" s="2866"/>
      <c r="C6" s="2866"/>
      <c r="D6" s="2866"/>
      <c r="E6" s="3162" t="s">
        <v>22</v>
      </c>
      <c r="F6" s="3162"/>
      <c r="G6" s="3166" t="s">
        <v>23</v>
      </c>
      <c r="H6" s="3166"/>
      <c r="I6" s="3170" t="s">
        <v>24</v>
      </c>
      <c r="J6" s="3170"/>
      <c r="K6" s="2879" t="s">
        <v>25</v>
      </c>
      <c r="L6" s="2879"/>
      <c r="M6" s="2879" t="s">
        <v>26</v>
      </c>
      <c r="N6" s="2879"/>
      <c r="O6" s="2879" t="s">
        <v>27</v>
      </c>
      <c r="P6" s="2879"/>
      <c r="Q6" s="2879" t="s">
        <v>28</v>
      </c>
      <c r="R6" s="2879"/>
      <c r="S6" s="2879" t="s">
        <v>29</v>
      </c>
      <c r="T6" s="2879"/>
      <c r="U6" s="3158" t="s">
        <v>30</v>
      </c>
      <c r="V6" s="3158"/>
    </row>
    <row r="7" spans="1:22">
      <c r="A7" s="2867"/>
      <c r="B7" s="2868"/>
      <c r="C7" s="2868"/>
      <c r="D7" s="2868"/>
      <c r="E7" s="8" t="s">
        <v>21</v>
      </c>
      <c r="F7" s="1943" t="s">
        <v>161</v>
      </c>
      <c r="G7" s="11" t="s">
        <v>21</v>
      </c>
      <c r="H7" s="1943" t="s">
        <v>161</v>
      </c>
      <c r="I7" s="14" t="s">
        <v>21</v>
      </c>
      <c r="J7" s="1943" t="s">
        <v>161</v>
      </c>
      <c r="K7" s="17" t="s">
        <v>21</v>
      </c>
      <c r="L7" s="1943" t="s">
        <v>161</v>
      </c>
      <c r="M7" s="8" t="s">
        <v>21</v>
      </c>
      <c r="N7" s="1943" t="s">
        <v>161</v>
      </c>
      <c r="O7" s="11" t="s">
        <v>21</v>
      </c>
      <c r="P7" s="1943" t="s">
        <v>161</v>
      </c>
      <c r="Q7" s="14" t="s">
        <v>21</v>
      </c>
      <c r="R7" s="1943" t="s">
        <v>161</v>
      </c>
      <c r="S7" s="17" t="s">
        <v>21</v>
      </c>
      <c r="T7" s="1943" t="s">
        <v>161</v>
      </c>
      <c r="U7" s="20" t="s">
        <v>21</v>
      </c>
      <c r="V7" s="1964" t="s">
        <v>161</v>
      </c>
    </row>
    <row r="8" spans="1:22">
      <c r="A8" s="2869" t="s">
        <v>32</v>
      </c>
      <c r="B8" s="2870"/>
      <c r="C8" s="2870"/>
      <c r="D8" s="2870"/>
      <c r="E8" s="21"/>
      <c r="F8" s="493">
        <f>IF(E8=0, 0,(E8/E12)*100)</f>
        <v>0</v>
      </c>
      <c r="G8" s="22"/>
      <c r="H8" s="493">
        <f>IF(G8=0, 0,(G8/G12)*100)</f>
        <v>0</v>
      </c>
      <c r="I8" s="23"/>
      <c r="J8" s="493">
        <f>IF(I8=0, 0,(I8/I12)*100)</f>
        <v>0</v>
      </c>
      <c r="K8" s="24"/>
      <c r="L8" s="493">
        <f>IF(K8=0, 0,(K8/K12)*100)</f>
        <v>0</v>
      </c>
      <c r="M8" s="1944"/>
      <c r="N8" s="493">
        <f>IF(M8=0, 0,(M8/M12)*100)</f>
        <v>0</v>
      </c>
      <c r="O8" s="1949"/>
      <c r="P8" s="493">
        <f>IF(O8=0, 0,(O8/O12)*100)</f>
        <v>0</v>
      </c>
      <c r="Q8" s="1954"/>
      <c r="R8" s="493">
        <f>IF(Q8=0, 0,(Q8/Q12)*100)</f>
        <v>0</v>
      </c>
      <c r="S8" s="1959"/>
      <c r="T8" s="493">
        <f>IF(S8=0, 0,(S8/S12)*100)</f>
        <v>0</v>
      </c>
      <c r="U8" s="797"/>
      <c r="V8" s="493">
        <f>IF(U8=0, 0,(U8/U12)*100)</f>
        <v>0</v>
      </c>
    </row>
    <row r="9" spans="1:22">
      <c r="A9" s="2871" t="s">
        <v>33</v>
      </c>
      <c r="B9" s="2872"/>
      <c r="C9" s="2872"/>
      <c r="D9" s="2872"/>
      <c r="E9" s="25"/>
      <c r="F9" s="494">
        <f>IF(E9=0, 0,(E9/E12)*100)</f>
        <v>0</v>
      </c>
      <c r="G9" s="26"/>
      <c r="H9" s="494">
        <f>IF(G9=0, 0,(G9/G12)*100)</f>
        <v>0</v>
      </c>
      <c r="I9" s="27"/>
      <c r="J9" s="494">
        <f>IF(I9=0, 0,(I9/I12)*100)</f>
        <v>0</v>
      </c>
      <c r="K9" s="28"/>
      <c r="L9" s="494">
        <f>IF(K9=0, 0,(K9/K12)*100)</f>
        <v>0</v>
      </c>
      <c r="M9" s="1945"/>
      <c r="N9" s="494">
        <f>IF(M9=0, 0,(M9/M12)*100)</f>
        <v>0</v>
      </c>
      <c r="O9" s="1950"/>
      <c r="P9" s="494">
        <f>IF(O9=0, 0,(O9/O12)*100)</f>
        <v>0</v>
      </c>
      <c r="Q9" s="1955"/>
      <c r="R9" s="494">
        <f>IF(Q9=0, 0,(Q9/Q12)*100)</f>
        <v>0</v>
      </c>
      <c r="S9" s="1960"/>
      <c r="T9" s="494">
        <f>IF(S9=0, 0,(S9/S12)*100)</f>
        <v>0</v>
      </c>
      <c r="U9" s="797"/>
      <c r="V9" s="494">
        <f>IF(U9=0, 0,(U9/U12)*100)</f>
        <v>0</v>
      </c>
    </row>
    <row r="10" spans="1:22">
      <c r="A10" s="2873" t="s">
        <v>34</v>
      </c>
      <c r="B10" s="2874"/>
      <c r="C10" s="2874"/>
      <c r="D10" s="2874"/>
      <c r="E10" s="29"/>
      <c r="F10" s="495">
        <f>IF(E10=0, 0,(E10/E12)*100)</f>
        <v>0</v>
      </c>
      <c r="G10" s="30"/>
      <c r="H10" s="495">
        <f>IF(G10=0, 0,(G10/G12)*100)</f>
        <v>0</v>
      </c>
      <c r="I10" s="31"/>
      <c r="J10" s="495">
        <f>IF(I10=0, 0,(I10/I12)*100)</f>
        <v>0</v>
      </c>
      <c r="K10" s="32"/>
      <c r="L10" s="495">
        <f>IF(K10=0, 0,(K10/K12)*100)</f>
        <v>0</v>
      </c>
      <c r="M10" s="1946"/>
      <c r="N10" s="495">
        <f>IF(M10=0, 0,(M10/M12)*100)</f>
        <v>0</v>
      </c>
      <c r="O10" s="1951"/>
      <c r="P10" s="495">
        <f>IF(O10=0, 0,(O10/O12)*100)</f>
        <v>0</v>
      </c>
      <c r="Q10" s="1956"/>
      <c r="R10" s="495">
        <f>IF(Q10=0, 0,(Q10/Q12)*100)</f>
        <v>0</v>
      </c>
      <c r="S10" s="1961"/>
      <c r="T10" s="495">
        <f>IF(S10=0, 0,(S10/S12)*100)</f>
        <v>0</v>
      </c>
      <c r="U10" s="797"/>
      <c r="V10" s="495">
        <f>IF(U10=0, 0,(U10/U12)*100)</f>
        <v>0</v>
      </c>
    </row>
    <row r="11" spans="1:22">
      <c r="A11" s="2875" t="s">
        <v>35</v>
      </c>
      <c r="B11" s="2876"/>
      <c r="C11" s="2876"/>
      <c r="D11" s="2876"/>
      <c r="E11" s="33"/>
      <c r="F11" s="496">
        <f>IF(E11=0, 0,(E11/E12)*100)</f>
        <v>0</v>
      </c>
      <c r="G11" s="34"/>
      <c r="H11" s="496">
        <f>IF(G11=0, 0,(G11/G12)*100)</f>
        <v>0</v>
      </c>
      <c r="I11" s="35"/>
      <c r="J11" s="496">
        <f>IF(I11=0, 0,(I11/I12)*100)</f>
        <v>0</v>
      </c>
      <c r="K11" s="36"/>
      <c r="L11" s="496">
        <f>IF(K11=0, 0,(K11/K12)*100)</f>
        <v>0</v>
      </c>
      <c r="M11" s="1947"/>
      <c r="N11" s="496">
        <f>IF(M11=0, 0,(M11/M12)*100)</f>
        <v>0</v>
      </c>
      <c r="O11" s="1952"/>
      <c r="P11" s="496">
        <f>IF(O11=0, 0,(O11/O12)*100)</f>
        <v>0</v>
      </c>
      <c r="Q11" s="1957"/>
      <c r="R11" s="496">
        <f>IF(Q11=0, 0,(Q11/Q12)*100)</f>
        <v>0</v>
      </c>
      <c r="S11" s="1962"/>
      <c r="T11" s="496">
        <f>IF(S11=0, 0,(S11/S12)*100)</f>
        <v>0</v>
      </c>
      <c r="U11" s="797"/>
      <c r="V11" s="496">
        <f>IF(U11=0, 0,(U11/U12)*100)</f>
        <v>0</v>
      </c>
    </row>
    <row r="12" spans="1:22">
      <c r="A12" s="2877" t="s">
        <v>12</v>
      </c>
      <c r="B12" s="2878"/>
      <c r="C12" s="2878"/>
      <c r="D12" s="2878"/>
      <c r="E12" s="705">
        <f t="shared" ref="E12:V12" si="0">SUM(E8:E11)</f>
        <v>0</v>
      </c>
      <c r="F12" s="723">
        <f t="shared" si="0"/>
        <v>0</v>
      </c>
      <c r="G12" s="741">
        <f t="shared" si="0"/>
        <v>0</v>
      </c>
      <c r="H12" s="723">
        <f t="shared" si="0"/>
        <v>0</v>
      </c>
      <c r="I12" s="759">
        <f t="shared" si="0"/>
        <v>0</v>
      </c>
      <c r="J12" s="723">
        <f t="shared" si="0"/>
        <v>0</v>
      </c>
      <c r="K12" s="777">
        <f t="shared" si="0"/>
        <v>0</v>
      </c>
      <c r="L12" s="723">
        <f t="shared" si="0"/>
        <v>0</v>
      </c>
      <c r="M12" s="1948">
        <f t="shared" si="0"/>
        <v>0</v>
      </c>
      <c r="N12" s="723">
        <f t="shared" si="0"/>
        <v>0</v>
      </c>
      <c r="O12" s="1953">
        <f t="shared" si="0"/>
        <v>0</v>
      </c>
      <c r="P12" s="723">
        <f t="shared" si="0"/>
        <v>0</v>
      </c>
      <c r="Q12" s="1958">
        <f t="shared" si="0"/>
        <v>0</v>
      </c>
      <c r="R12" s="723">
        <f t="shared" si="0"/>
        <v>0</v>
      </c>
      <c r="S12" s="1963">
        <f t="shared" si="0"/>
        <v>0</v>
      </c>
      <c r="T12" s="723">
        <f t="shared" si="0"/>
        <v>0</v>
      </c>
      <c r="U12" s="798">
        <f t="shared" si="0"/>
        <v>0</v>
      </c>
      <c r="V12" s="723">
        <f t="shared" si="0"/>
        <v>0</v>
      </c>
    </row>
    <row r="14" spans="1:22" ht="21">
      <c r="A14" s="4" t="s">
        <v>18</v>
      </c>
    </row>
    <row r="15" spans="1:22" ht="18.75">
      <c r="A15" s="5" t="s">
        <v>0</v>
      </c>
    </row>
    <row r="16" spans="1:22">
      <c r="A16" s="6" t="s">
        <v>19</v>
      </c>
    </row>
    <row r="17" spans="1:22" ht="119.25" customHeight="1">
      <c r="A17" s="2851"/>
      <c r="B17" s="2852"/>
      <c r="C17" s="2852"/>
      <c r="D17" s="2852"/>
      <c r="E17" s="3163" t="s">
        <v>22</v>
      </c>
      <c r="F17" s="3163"/>
      <c r="G17" s="3167" t="s">
        <v>23</v>
      </c>
      <c r="H17" s="3167"/>
      <c r="I17" s="3171" t="s">
        <v>24</v>
      </c>
      <c r="J17" s="3171"/>
      <c r="K17" s="2855" t="s">
        <v>25</v>
      </c>
      <c r="L17" s="2855"/>
      <c r="M17" s="2855" t="s">
        <v>26</v>
      </c>
      <c r="N17" s="2855"/>
      <c r="O17" s="2855" t="s">
        <v>27</v>
      </c>
      <c r="P17" s="2855"/>
      <c r="Q17" s="2855" t="s">
        <v>28</v>
      </c>
      <c r="R17" s="2855"/>
      <c r="S17" s="2855" t="s">
        <v>29</v>
      </c>
      <c r="T17" s="2855"/>
      <c r="U17" s="3159" t="s">
        <v>30</v>
      </c>
      <c r="V17" s="3159"/>
    </row>
    <row r="18" spans="1:22">
      <c r="A18" s="2851"/>
      <c r="B18" s="2853"/>
      <c r="C18" s="2853"/>
      <c r="D18" s="2853"/>
      <c r="E18" s="9" t="s">
        <v>21</v>
      </c>
      <c r="F18" s="1943" t="s">
        <v>161</v>
      </c>
      <c r="G18" s="12" t="s">
        <v>21</v>
      </c>
      <c r="H18" s="1943" t="s">
        <v>161</v>
      </c>
      <c r="I18" s="15" t="s">
        <v>21</v>
      </c>
      <c r="J18" s="1943" t="s">
        <v>161</v>
      </c>
      <c r="K18" s="18" t="s">
        <v>21</v>
      </c>
      <c r="L18" s="1943" t="s">
        <v>161</v>
      </c>
      <c r="M18" s="18" t="s">
        <v>21</v>
      </c>
      <c r="N18" s="1943" t="s">
        <v>161</v>
      </c>
      <c r="O18" s="18" t="s">
        <v>21</v>
      </c>
      <c r="P18" s="1943" t="s">
        <v>161</v>
      </c>
      <c r="Q18" s="18" t="s">
        <v>21</v>
      </c>
      <c r="R18" s="1943" t="s">
        <v>161</v>
      </c>
      <c r="S18" s="18" t="s">
        <v>21</v>
      </c>
      <c r="T18" s="1943" t="s">
        <v>161</v>
      </c>
      <c r="U18" s="18" t="s">
        <v>21</v>
      </c>
      <c r="V18" s="1943" t="s">
        <v>161</v>
      </c>
    </row>
    <row r="19" spans="1:22">
      <c r="A19" s="2854">
        <f>1976+19</f>
        <v>1995</v>
      </c>
      <c r="B19" s="2854"/>
      <c r="C19" s="2854"/>
      <c r="D19" s="2854"/>
      <c r="E19" s="37"/>
      <c r="F19" s="497">
        <f>IF(E19=0, 0,(E19/E39)*100)</f>
        <v>0</v>
      </c>
      <c r="G19" s="38"/>
      <c r="H19" s="497">
        <f>IF(G19=0, 0,(G19/G39)*100)</f>
        <v>0</v>
      </c>
      <c r="I19" s="39"/>
      <c r="J19" s="497">
        <f>IF(I19=0, 0,(I19/I39)*100)</f>
        <v>0</v>
      </c>
      <c r="K19" s="40"/>
      <c r="L19" s="497">
        <f>IF(K19=0, 0,(K19/K39)*100)</f>
        <v>0</v>
      </c>
      <c r="M19" s="1991"/>
      <c r="N19" s="497">
        <f>IF(M19=0, 0,(M19/M39)*100)</f>
        <v>0</v>
      </c>
      <c r="O19" s="2006"/>
      <c r="P19" s="497">
        <f>IF(O19=0, 0,(O19/O39)*100)</f>
        <v>0</v>
      </c>
      <c r="Q19" s="2048"/>
      <c r="R19" s="497">
        <f>IF(Q19=0, 0,(Q19/Q39)*100)</f>
        <v>0</v>
      </c>
      <c r="S19" s="2047"/>
      <c r="T19" s="2047"/>
      <c r="U19" s="1049"/>
      <c r="V19" s="497">
        <f>IF(U19=0, 0,(U19/U39)*100)</f>
        <v>0</v>
      </c>
    </row>
    <row r="20" spans="1:22">
      <c r="A20" s="2884">
        <f>1976+20</f>
        <v>1996</v>
      </c>
      <c r="B20" s="2884"/>
      <c r="C20" s="2884"/>
      <c r="D20" s="2884"/>
      <c r="E20" s="41"/>
      <c r="F20" s="498">
        <f>IF(E20=0, 0,(E20/E39)*100)</f>
        <v>0</v>
      </c>
      <c r="G20" s="42"/>
      <c r="H20" s="498">
        <f>IF(G20=0, 0,(G20/G39)*100)</f>
        <v>0</v>
      </c>
      <c r="I20" s="43"/>
      <c r="J20" s="498">
        <f>IF(I20=0, 0,(I20/I39)*100)</f>
        <v>0</v>
      </c>
      <c r="K20" s="44"/>
      <c r="L20" s="498">
        <f>IF(K20=0, 0,(K20/K39)*100)</f>
        <v>0</v>
      </c>
      <c r="M20" s="1992"/>
      <c r="N20" s="498">
        <f>IF(M20=0, 0,(M20/M39)*100)</f>
        <v>0</v>
      </c>
      <c r="O20" s="1965"/>
      <c r="P20" s="498">
        <f>IF(O20=0, 0,(O20/O39)*100)</f>
        <v>0</v>
      </c>
      <c r="Q20" s="2027"/>
      <c r="R20" s="498">
        <f>IF(Q20=0, 0,(Q20/Q39)*100)</f>
        <v>0</v>
      </c>
      <c r="S20" s="2007"/>
      <c r="T20" s="2007"/>
      <c r="U20" s="1049"/>
      <c r="V20" s="498">
        <f>IF(U20=0, 0,(U20/U39)*100)</f>
        <v>0</v>
      </c>
    </row>
    <row r="21" spans="1:22">
      <c r="A21" s="2885">
        <f>1976+21</f>
        <v>1997</v>
      </c>
      <c r="B21" s="2885"/>
      <c r="C21" s="2885"/>
      <c r="D21" s="2885"/>
      <c r="E21" s="45"/>
      <c r="F21" s="499">
        <f>IF(E21=0, 0,(E21/E39)*100)</f>
        <v>0</v>
      </c>
      <c r="G21" s="46"/>
      <c r="H21" s="499">
        <f>IF(G21=0, 0,(G21/G39)*100)</f>
        <v>0</v>
      </c>
      <c r="I21" s="47"/>
      <c r="J21" s="499">
        <f>IF(I21=0, 0,(I21/I39)*100)</f>
        <v>0</v>
      </c>
      <c r="K21" s="48"/>
      <c r="L21" s="499">
        <f>IF(K21=0, 0,(K21/K39)*100)</f>
        <v>0</v>
      </c>
      <c r="M21" s="1993"/>
      <c r="N21" s="499">
        <f>IF(M21=0, 0,(M21/M39)*100)</f>
        <v>0</v>
      </c>
      <c r="O21" s="1966"/>
      <c r="P21" s="499">
        <f>IF(O21=0, 0,(O21/O39)*100)</f>
        <v>0</v>
      </c>
      <c r="Q21" s="2028"/>
      <c r="R21" s="499">
        <f>IF(Q21=0, 0,(Q21/Q39)*100)</f>
        <v>0</v>
      </c>
      <c r="S21" s="2008"/>
      <c r="T21" s="2008"/>
      <c r="U21" s="1049"/>
      <c r="V21" s="499">
        <f>IF(U21=0, 0,(U21/U39)*100)</f>
        <v>0</v>
      </c>
    </row>
    <row r="22" spans="1:22">
      <c r="A22" s="2886">
        <f>1976+22</f>
        <v>1998</v>
      </c>
      <c r="B22" s="2886"/>
      <c r="C22" s="2886"/>
      <c r="D22" s="2886"/>
      <c r="E22" s="49"/>
      <c r="F22" s="500">
        <f>IF(E22=0, 0,(E22/E39)*100)</f>
        <v>0</v>
      </c>
      <c r="G22" s="50"/>
      <c r="H22" s="500">
        <f>IF(G22=0, 0,(G22/G39)*100)</f>
        <v>0</v>
      </c>
      <c r="I22" s="51"/>
      <c r="J22" s="500">
        <f>IF(I22=0, 0,(I22/I39)*100)</f>
        <v>0</v>
      </c>
      <c r="K22" s="52"/>
      <c r="L22" s="500">
        <f>IF(K22=0, 0,(K22/K39)*100)</f>
        <v>0</v>
      </c>
      <c r="M22" s="1994"/>
      <c r="N22" s="500">
        <f>IF(M22=0, 0,(M22/M39)*100)</f>
        <v>0</v>
      </c>
      <c r="O22" s="1967"/>
      <c r="P22" s="500">
        <f>IF(O22=0, 0,(O22/O39)*100)</f>
        <v>0</v>
      </c>
      <c r="Q22" s="2029"/>
      <c r="R22" s="500">
        <f>IF(Q22=0, 0,(Q22/Q39)*100)</f>
        <v>0</v>
      </c>
      <c r="S22" s="2009"/>
      <c r="T22" s="2009"/>
      <c r="U22" s="1049"/>
      <c r="V22" s="500">
        <f>IF(U22=0, 0,(U22/U39)*100)</f>
        <v>0</v>
      </c>
    </row>
    <row r="23" spans="1:22">
      <c r="A23" s="2887">
        <f>1976+23</f>
        <v>1999</v>
      </c>
      <c r="B23" s="2887"/>
      <c r="C23" s="2887"/>
      <c r="D23" s="2887"/>
      <c r="E23" s="53"/>
      <c r="F23" s="501">
        <f>IF(E23=0, 0,(E23/E39)*100)</f>
        <v>0</v>
      </c>
      <c r="G23" s="54"/>
      <c r="H23" s="501">
        <f>IF(G23=0, 0,(G23/G39)*100)</f>
        <v>0</v>
      </c>
      <c r="I23" s="55"/>
      <c r="J23" s="501">
        <f>IF(I23=0, 0,(I23/I39)*100)</f>
        <v>0</v>
      </c>
      <c r="K23" s="56"/>
      <c r="L23" s="501">
        <f>IF(K23=0, 0,(K23/K39)*100)</f>
        <v>0</v>
      </c>
      <c r="M23" s="1995"/>
      <c r="N23" s="501">
        <f>IF(M23=0, 0,(M23/M39)*100)</f>
        <v>0</v>
      </c>
      <c r="O23" s="1968"/>
      <c r="P23" s="501">
        <f>IF(O23=0, 0,(O23/O39)*100)</f>
        <v>0</v>
      </c>
      <c r="Q23" s="2030"/>
      <c r="R23" s="501">
        <f>IF(Q23=0, 0,(Q23/Q39)*100)</f>
        <v>0</v>
      </c>
      <c r="S23" s="2010"/>
      <c r="T23" s="2010"/>
      <c r="U23" s="1049"/>
      <c r="V23" s="501">
        <f>IF(U23=0, 0,(U23/U39)*100)</f>
        <v>0</v>
      </c>
    </row>
    <row r="24" spans="1:22">
      <c r="A24" s="2888">
        <f>1976+24</f>
        <v>2000</v>
      </c>
      <c r="B24" s="2888"/>
      <c r="C24" s="2888"/>
      <c r="D24" s="2888"/>
      <c r="E24" s="57"/>
      <c r="F24" s="502">
        <f>IF(E24=0, 0,(E24/E39)*100)</f>
        <v>0</v>
      </c>
      <c r="G24" s="58"/>
      <c r="H24" s="502">
        <f>IF(G24=0, 0,(G24/G39)*100)</f>
        <v>0</v>
      </c>
      <c r="I24" s="59"/>
      <c r="J24" s="502">
        <f>IF(I24=0, 0,(I24/I39)*100)</f>
        <v>0</v>
      </c>
      <c r="K24" s="60"/>
      <c r="L24" s="502">
        <f>IF(K24=0, 0,(K24/K39)*100)</f>
        <v>0</v>
      </c>
      <c r="M24" s="1996"/>
      <c r="N24" s="502">
        <f>IF(M24=0, 0,(M24/M39)*100)</f>
        <v>0</v>
      </c>
      <c r="O24" s="1969"/>
      <c r="P24" s="502">
        <f>IF(O24=0, 0,(O24/O39)*100)</f>
        <v>0</v>
      </c>
      <c r="Q24" s="2031"/>
      <c r="R24" s="502">
        <f>IF(Q24=0, 0,(Q24/Q39)*100)</f>
        <v>0</v>
      </c>
      <c r="S24" s="2011"/>
      <c r="T24" s="2011"/>
      <c r="U24" s="1049"/>
      <c r="V24" s="502">
        <f>IF(U24=0, 0,(U24/U39)*100)</f>
        <v>0</v>
      </c>
    </row>
    <row r="25" spans="1:22">
      <c r="A25" s="2889">
        <f>1976+25</f>
        <v>2001</v>
      </c>
      <c r="B25" s="2889"/>
      <c r="C25" s="2889"/>
      <c r="D25" s="2889"/>
      <c r="E25" s="61"/>
      <c r="F25" s="503">
        <f>IF(E25=0, 0,(E25/E39)*100)</f>
        <v>0</v>
      </c>
      <c r="G25" s="62"/>
      <c r="H25" s="503">
        <f>IF(G25=0, 0,(G25/G39)*100)</f>
        <v>0</v>
      </c>
      <c r="I25" s="63"/>
      <c r="J25" s="503">
        <f>IF(I25=0, 0,(I25/I39)*100)</f>
        <v>0</v>
      </c>
      <c r="K25" s="64"/>
      <c r="L25" s="503">
        <f>IF(K25=0, 0,(K25/K39)*100)</f>
        <v>0</v>
      </c>
      <c r="M25" s="1997"/>
      <c r="N25" s="503">
        <f>IF(M25=0, 0,(M25/M39)*100)</f>
        <v>0</v>
      </c>
      <c r="O25" s="1970"/>
      <c r="P25" s="503">
        <f>IF(O25=0, 0,(O25/O39)*100)</f>
        <v>0</v>
      </c>
      <c r="Q25" s="2032"/>
      <c r="R25" s="503">
        <f>IF(Q25=0, 0,(Q25/Q39)*100)</f>
        <v>0</v>
      </c>
      <c r="S25" s="2012"/>
      <c r="T25" s="2012"/>
      <c r="U25" s="1049"/>
      <c r="V25" s="503">
        <f>IF(U25=0, 0,(U25/U39)*100)</f>
        <v>0</v>
      </c>
    </row>
    <row r="26" spans="1:22">
      <c r="A26" s="2890">
        <f>1976+26</f>
        <v>2002</v>
      </c>
      <c r="B26" s="2890"/>
      <c r="C26" s="2890"/>
      <c r="D26" s="2890"/>
      <c r="E26" s="65"/>
      <c r="F26" s="504">
        <f>IF(E26=0, 0,(E26/E39)*100)</f>
        <v>0</v>
      </c>
      <c r="G26" s="66"/>
      <c r="H26" s="504">
        <f>IF(G26=0, 0,(G26/G39)*100)</f>
        <v>0</v>
      </c>
      <c r="I26" s="67"/>
      <c r="J26" s="504">
        <f>IF(I26=0, 0,(I26/I39)*100)</f>
        <v>0</v>
      </c>
      <c r="K26" s="68"/>
      <c r="L26" s="504">
        <f>IF(K26=0, 0,(K26/K39)*100)</f>
        <v>0</v>
      </c>
      <c r="M26" s="1998"/>
      <c r="N26" s="504">
        <f>IF(M26=0, 0,(M26/M39)*100)</f>
        <v>0</v>
      </c>
      <c r="O26" s="1971"/>
      <c r="P26" s="504">
        <f>IF(O26=0, 0,(O26/O39)*100)</f>
        <v>0</v>
      </c>
      <c r="Q26" s="2033"/>
      <c r="R26" s="504">
        <f>IF(Q26=0, 0,(Q26/Q39)*100)</f>
        <v>0</v>
      </c>
      <c r="S26" s="2013"/>
      <c r="T26" s="2013"/>
      <c r="U26" s="1049"/>
      <c r="V26" s="504">
        <f>IF(U26=0, 0,(U26/U39)*100)</f>
        <v>0</v>
      </c>
    </row>
    <row r="27" spans="1:22">
      <c r="A27" s="2891">
        <f>1976+27</f>
        <v>2003</v>
      </c>
      <c r="B27" s="2891"/>
      <c r="C27" s="2891"/>
      <c r="D27" s="2891"/>
      <c r="E27" s="69"/>
      <c r="F27" s="505">
        <f>IF(E27=0, 0,(E27/E39)*100)</f>
        <v>0</v>
      </c>
      <c r="G27" s="70"/>
      <c r="H27" s="505">
        <f>IF(G27=0, 0,(G27/G39)*100)</f>
        <v>0</v>
      </c>
      <c r="I27" s="71"/>
      <c r="J27" s="505">
        <f>IF(I27=0, 0,(I27/I39)*100)</f>
        <v>0</v>
      </c>
      <c r="K27" s="72"/>
      <c r="L27" s="505">
        <f>IF(K27=0, 0,(K27/K39)*100)</f>
        <v>0</v>
      </c>
      <c r="M27" s="1999"/>
      <c r="N27" s="505">
        <f>IF(M27=0, 0,(M27/M39)*100)</f>
        <v>0</v>
      </c>
      <c r="O27" s="1972"/>
      <c r="P27" s="505">
        <f>IF(O27=0, 0,(O27/O39)*100)</f>
        <v>0</v>
      </c>
      <c r="Q27" s="2034"/>
      <c r="R27" s="505">
        <f>IF(Q27=0, 0,(Q27/Q39)*100)</f>
        <v>0</v>
      </c>
      <c r="S27" s="2014"/>
      <c r="T27" s="2014"/>
      <c r="U27" s="1049"/>
      <c r="V27" s="505">
        <f>IF(U27=0, 0,(U27/U39)*100)</f>
        <v>0</v>
      </c>
    </row>
    <row r="28" spans="1:22">
      <c r="A28" s="2892">
        <f>1976+28</f>
        <v>2004</v>
      </c>
      <c r="B28" s="2892"/>
      <c r="C28" s="2892"/>
      <c r="D28" s="2892"/>
      <c r="E28" s="73"/>
      <c r="F28" s="506">
        <f>IF(E28=0, 0,(E28/E39)*100)</f>
        <v>0</v>
      </c>
      <c r="G28" s="74"/>
      <c r="H28" s="506">
        <f>IF(G28=0, 0,(G28/G39)*100)</f>
        <v>0</v>
      </c>
      <c r="I28" s="75"/>
      <c r="J28" s="506">
        <f>IF(I28=0, 0,(I28/I39)*100)</f>
        <v>0</v>
      </c>
      <c r="K28" s="76"/>
      <c r="L28" s="506">
        <f>IF(K28=0, 0,(K28/K39)*100)</f>
        <v>0</v>
      </c>
      <c r="M28" s="2000"/>
      <c r="N28" s="506">
        <f>IF(M28=0, 0,(M28/M39)*100)</f>
        <v>0</v>
      </c>
      <c r="O28" s="1973"/>
      <c r="P28" s="506">
        <f>IF(O28=0, 0,(O28/O39)*100)</f>
        <v>0</v>
      </c>
      <c r="Q28" s="2035"/>
      <c r="R28" s="506">
        <f>IF(Q28=0, 0,(Q28/Q39)*100)</f>
        <v>0</v>
      </c>
      <c r="S28" s="2015"/>
      <c r="T28" s="2015"/>
      <c r="U28" s="1049"/>
      <c r="V28" s="506">
        <f>IF(U28=0, 0,(U28/U39)*100)</f>
        <v>0</v>
      </c>
    </row>
    <row r="29" spans="1:22">
      <c r="A29" s="2893">
        <f>1976+29</f>
        <v>2005</v>
      </c>
      <c r="B29" s="2893"/>
      <c r="C29" s="2893"/>
      <c r="D29" s="2893"/>
      <c r="E29" s="77"/>
      <c r="F29" s="507">
        <f>IF(E29=0, 0,(E29/E39)*100)</f>
        <v>0</v>
      </c>
      <c r="G29" s="78"/>
      <c r="H29" s="507">
        <f>IF(G29=0, 0,(G29/G39)*100)</f>
        <v>0</v>
      </c>
      <c r="I29" s="79"/>
      <c r="J29" s="507">
        <f>IF(I29=0, 0,(I29/I39)*100)</f>
        <v>0</v>
      </c>
      <c r="K29" s="80"/>
      <c r="L29" s="507">
        <f>IF(K29=0, 0,(K29/K39)*100)</f>
        <v>0</v>
      </c>
      <c r="M29" s="2001"/>
      <c r="N29" s="507">
        <f>IF(M29=0, 0,(M29/M39)*100)</f>
        <v>0</v>
      </c>
      <c r="O29" s="1974"/>
      <c r="P29" s="507">
        <f>IF(O29=0, 0,(O29/O39)*100)</f>
        <v>0</v>
      </c>
      <c r="Q29" s="2036"/>
      <c r="R29" s="507">
        <f>IF(Q29=0, 0,(Q29/Q39)*100)</f>
        <v>0</v>
      </c>
      <c r="S29" s="2016"/>
      <c r="T29" s="2016"/>
      <c r="U29" s="1049"/>
      <c r="V29" s="507">
        <f>IF(U29=0, 0,(U29/U39)*100)</f>
        <v>0</v>
      </c>
    </row>
    <row r="30" spans="1:22">
      <c r="A30" s="2894">
        <f>1976+30</f>
        <v>2006</v>
      </c>
      <c r="B30" s="2894"/>
      <c r="C30" s="2894"/>
      <c r="D30" s="2894"/>
      <c r="E30" s="81"/>
      <c r="F30" s="508">
        <f>IF(E30=0, 0,(E30/E39)*100)</f>
        <v>0</v>
      </c>
      <c r="G30" s="82"/>
      <c r="H30" s="508">
        <f>IF(G30=0, 0,(G30/G39)*100)</f>
        <v>0</v>
      </c>
      <c r="I30" s="83"/>
      <c r="J30" s="508">
        <f>IF(I30=0, 0,(I30/I39)*100)</f>
        <v>0</v>
      </c>
      <c r="K30" s="84"/>
      <c r="L30" s="508">
        <f>IF(K30=0, 0,(K30/K39)*100)</f>
        <v>0</v>
      </c>
      <c r="M30" s="2002"/>
      <c r="N30" s="508">
        <f>IF(M30=0, 0,(M30/M39)*100)</f>
        <v>0</v>
      </c>
      <c r="O30" s="1975"/>
      <c r="P30" s="508">
        <f>IF(O30=0, 0,(O30/O39)*100)</f>
        <v>0</v>
      </c>
      <c r="Q30" s="2037"/>
      <c r="R30" s="2037"/>
      <c r="S30" s="2017"/>
      <c r="T30" s="508">
        <f>IF(S30=0, 0,(S30/S39)*100)</f>
        <v>0</v>
      </c>
      <c r="U30" s="797"/>
      <c r="V30" s="508">
        <f>IF(U30=0, 0,(U30/U39)*100)</f>
        <v>0</v>
      </c>
    </row>
    <row r="31" spans="1:22">
      <c r="A31" s="2895">
        <f>1976+31</f>
        <v>2007</v>
      </c>
      <c r="B31" s="2895"/>
      <c r="C31" s="2895"/>
      <c r="D31" s="2895"/>
      <c r="E31" s="85"/>
      <c r="F31" s="509">
        <f>IF(E31=0, 0,(E31/E39)*100)</f>
        <v>0</v>
      </c>
      <c r="G31" s="86"/>
      <c r="H31" s="509">
        <f>IF(G31=0, 0,(G31/G39)*100)</f>
        <v>0</v>
      </c>
      <c r="I31" s="87"/>
      <c r="J31" s="509">
        <f>IF(I31=0, 0,(I31/I39)*100)</f>
        <v>0</v>
      </c>
      <c r="K31" s="88"/>
      <c r="L31" s="509">
        <f>IF(K31=0, 0,(K31/K39)*100)</f>
        <v>0</v>
      </c>
      <c r="M31" s="2003"/>
      <c r="N31" s="509">
        <f>IF(M31=0, 0,(M31/M39)*100)</f>
        <v>0</v>
      </c>
      <c r="O31" s="1976"/>
      <c r="P31" s="509">
        <f>IF(O31=0, 0,(O31/O39)*100)</f>
        <v>0</v>
      </c>
      <c r="Q31" s="2038"/>
      <c r="R31" s="2038"/>
      <c r="S31" s="2018"/>
      <c r="T31" s="509">
        <f>IF(S31=0, 0,(S31/S39)*100)</f>
        <v>0</v>
      </c>
      <c r="U31" s="797"/>
      <c r="V31" s="509">
        <f>IF(U31=0, 0,(U31/U39)*100)</f>
        <v>0</v>
      </c>
    </row>
    <row r="32" spans="1:22">
      <c r="A32" s="2896">
        <f>1976+32</f>
        <v>2008</v>
      </c>
      <c r="B32" s="2896"/>
      <c r="C32" s="2896"/>
      <c r="D32" s="2896"/>
      <c r="E32" s="89"/>
      <c r="F32" s="510">
        <f>IF(E32=0, 0,(E32/E39)*100)</f>
        <v>0</v>
      </c>
      <c r="G32" s="90"/>
      <c r="H32" s="510">
        <f>IF(G32=0, 0,(G32/G39)*100)</f>
        <v>0</v>
      </c>
      <c r="I32" s="91"/>
      <c r="J32" s="510">
        <f>IF(I32=0, 0,(I32/I39)*100)</f>
        <v>0</v>
      </c>
      <c r="K32" s="92"/>
      <c r="L32" s="510">
        <f>IF(K32=0, 0,(K32/K39)*100)</f>
        <v>0</v>
      </c>
      <c r="M32" s="2004"/>
      <c r="N32" s="510">
        <f>IF(M32=0, 0,(M32/M39)*100)</f>
        <v>0</v>
      </c>
      <c r="O32" s="1977"/>
      <c r="P32" s="510">
        <f>IF(O32=0, 0,(O32/O39)*100)</f>
        <v>0</v>
      </c>
      <c r="Q32" s="2039"/>
      <c r="R32" s="2039"/>
      <c r="S32" s="2019"/>
      <c r="T32" s="510">
        <f>IF(S32=0, 0,(S32/S39)*100)</f>
        <v>0</v>
      </c>
      <c r="U32" s="797"/>
      <c r="V32" s="510">
        <f>IF(U32=0, 0,(U32/U39)*100)</f>
        <v>0</v>
      </c>
    </row>
    <row r="33" spans="1:22">
      <c r="A33" s="2897">
        <f>1976+33</f>
        <v>2009</v>
      </c>
      <c r="B33" s="2897"/>
      <c r="C33" s="2897"/>
      <c r="D33" s="2897"/>
      <c r="E33" s="93"/>
      <c r="F33" s="511">
        <f>IF(E33=0, 0,(E33/E39)*100)</f>
        <v>0</v>
      </c>
      <c r="G33" s="94"/>
      <c r="H33" s="511">
        <f>IF(G33=0, 0,(G33/G39)*100)</f>
        <v>0</v>
      </c>
      <c r="I33" s="95"/>
      <c r="J33" s="511">
        <f>IF(I33=0, 0,(I33/I39)*100)</f>
        <v>0</v>
      </c>
      <c r="K33" s="96"/>
      <c r="L33" s="511">
        <f>IF(K33=0, 0,(K33/K39)*100)</f>
        <v>0</v>
      </c>
      <c r="M33" s="2005"/>
      <c r="N33" s="511">
        <f>IF(M33=0, 0,(M33/M39)*100)</f>
        <v>0</v>
      </c>
      <c r="O33" s="1978"/>
      <c r="P33" s="511">
        <f>IF(O33=0, 0,(O33/O39)*100)</f>
        <v>0</v>
      </c>
      <c r="Q33" s="2040"/>
      <c r="R33" s="2040"/>
      <c r="S33" s="2020"/>
      <c r="T33" s="511">
        <f>IF(S33=0, 0,(S33/S39)*100)</f>
        <v>0</v>
      </c>
      <c r="U33" s="797"/>
      <c r="V33" s="511">
        <f>IF(U33=0, 0,(U33/U39)*100)</f>
        <v>0</v>
      </c>
    </row>
    <row r="34" spans="1:22">
      <c r="A34" s="2898">
        <f>1976+34</f>
        <v>2010</v>
      </c>
      <c r="B34" s="2898"/>
      <c r="C34" s="2898"/>
      <c r="D34" s="2898"/>
      <c r="E34" s="97"/>
      <c r="F34" s="512">
        <f>IF(E34=0, 0,(E34/E39)*100)</f>
        <v>0</v>
      </c>
      <c r="G34" s="98"/>
      <c r="H34" s="512">
        <f>IF(G34=0, 0,(G34/G39)*100)</f>
        <v>0</v>
      </c>
      <c r="I34" s="99"/>
      <c r="J34" s="512">
        <f>IF(I34=0, 0,(I34/I39)*100)</f>
        <v>0</v>
      </c>
      <c r="K34" s="100"/>
      <c r="L34" s="512">
        <f>IF(K34=0, 0,(K34/K39)*100)</f>
        <v>0</v>
      </c>
      <c r="M34" s="1985"/>
      <c r="N34" s="512">
        <f>IF(M34=0, 0,(M34/M39)*100)</f>
        <v>0</v>
      </c>
      <c r="O34" s="1979"/>
      <c r="P34" s="512">
        <f>IF(O34=0, 0,(O34/O39)*100)</f>
        <v>0</v>
      </c>
      <c r="Q34" s="2041"/>
      <c r="R34" s="2041"/>
      <c r="S34" s="2021"/>
      <c r="T34" s="512">
        <f>IF(S34=0, 0,(S34/S39)*100)</f>
        <v>0</v>
      </c>
      <c r="U34" s="797"/>
      <c r="V34" s="512">
        <f>IF(U34=0, 0,(U34/U39)*100)</f>
        <v>0</v>
      </c>
    </row>
    <row r="35" spans="1:22">
      <c r="A35" s="2899">
        <f>1976+35</f>
        <v>2011</v>
      </c>
      <c r="B35" s="2899"/>
      <c r="C35" s="2899"/>
      <c r="D35" s="2899"/>
      <c r="E35" s="101"/>
      <c r="F35" s="513">
        <f>IF(E35=0, 0,(E35/E39)*100)</f>
        <v>0</v>
      </c>
      <c r="G35" s="102"/>
      <c r="H35" s="513">
        <f>IF(G35=0, 0,(G35/G39)*100)</f>
        <v>0</v>
      </c>
      <c r="I35" s="103"/>
      <c r="J35" s="513">
        <f>IF(I35=0, 0,(I35/I39)*100)</f>
        <v>0</v>
      </c>
      <c r="K35" s="104"/>
      <c r="L35" s="513">
        <f>IF(K35=0, 0,(K35/K39)*100)</f>
        <v>0</v>
      </c>
      <c r="M35" s="1986"/>
      <c r="N35" s="513">
        <f>IF(M35=0, 0,(M35/M39)*100)</f>
        <v>0</v>
      </c>
      <c r="O35" s="1980"/>
      <c r="P35" s="513">
        <f>IF(O35=0, 0,(O35/O39)*100)</f>
        <v>0</v>
      </c>
      <c r="Q35" s="2042"/>
      <c r="R35" s="2042"/>
      <c r="S35" s="2022"/>
      <c r="T35" s="513">
        <f>IF(S35=0, 0,(S35/S39)*100)</f>
        <v>0</v>
      </c>
      <c r="U35" s="797"/>
      <c r="V35" s="513">
        <f>IF(U35=0, 0,(U35/U39)*100)</f>
        <v>0</v>
      </c>
    </row>
    <row r="36" spans="1:22">
      <c r="A36" s="2900">
        <f>1976+36</f>
        <v>2012</v>
      </c>
      <c r="B36" s="2900"/>
      <c r="C36" s="2900"/>
      <c r="D36" s="2900"/>
      <c r="E36" s="105"/>
      <c r="F36" s="514">
        <f>IF(E36=0, 0,(E36/E39)*100)</f>
        <v>0</v>
      </c>
      <c r="G36" s="106"/>
      <c r="H36" s="514">
        <f>IF(G36=0, 0,(G36/G39)*100)</f>
        <v>0</v>
      </c>
      <c r="I36" s="107"/>
      <c r="J36" s="514">
        <f>IF(I36=0, 0,(I36/I39)*100)</f>
        <v>0</v>
      </c>
      <c r="K36" s="108"/>
      <c r="L36" s="514">
        <f>IF(K36=0, 0,(K36/K39)*100)</f>
        <v>0</v>
      </c>
      <c r="M36" s="1987"/>
      <c r="N36" s="514">
        <f>IF(M36=0, 0,(M36/M39)*100)</f>
        <v>0</v>
      </c>
      <c r="O36" s="1981"/>
      <c r="P36" s="514">
        <f>IF(O36=0, 0,(O36/O39)*100)</f>
        <v>0</v>
      </c>
      <c r="Q36" s="2043"/>
      <c r="R36" s="2043"/>
      <c r="S36" s="2023"/>
      <c r="T36" s="514">
        <f>IF(S36=0, 0,(S36/S39)*100)</f>
        <v>0</v>
      </c>
      <c r="U36" s="797"/>
      <c r="V36" s="514">
        <f>IF(U36=0, 0,(U36/U39)*100)</f>
        <v>0</v>
      </c>
    </row>
    <row r="37" spans="1:22">
      <c r="A37" s="2919">
        <f>1976+37</f>
        <v>2013</v>
      </c>
      <c r="B37" s="2919"/>
      <c r="C37" s="2919"/>
      <c r="D37" s="2919"/>
      <c r="E37" s="109"/>
      <c r="F37" s="515">
        <f>IF(E37=0, 0,(E37/E39)*100)</f>
        <v>0</v>
      </c>
      <c r="G37" s="110"/>
      <c r="H37" s="515">
        <f>IF(G37=0, 0,(G37/G39)*100)</f>
        <v>0</v>
      </c>
      <c r="I37" s="111"/>
      <c r="J37" s="515">
        <f>IF(I37=0, 0,(I37/I39)*100)</f>
        <v>0</v>
      </c>
      <c r="K37" s="112"/>
      <c r="L37" s="515">
        <f>IF(K37=0, 0,(K37/K39)*100)</f>
        <v>0</v>
      </c>
      <c r="M37" s="1988"/>
      <c r="N37" s="515">
        <f>IF(M37=0, 0,(M37/M39)*100)</f>
        <v>0</v>
      </c>
      <c r="O37" s="1982"/>
      <c r="P37" s="515">
        <f>IF(O37=0, 0,(O37/O39)*100)</f>
        <v>0</v>
      </c>
      <c r="Q37" s="2044"/>
      <c r="R37" s="2044"/>
      <c r="S37" s="2024"/>
      <c r="T37" s="515">
        <f>IF(S37=0, 0,(S37/S39)*100)</f>
        <v>0</v>
      </c>
      <c r="U37" s="797"/>
      <c r="V37" s="515">
        <f>IF(U37=0, 0,(U37/U39)*100)</f>
        <v>0</v>
      </c>
    </row>
    <row r="38" spans="1:22">
      <c r="A38" s="2920">
        <f>1976+38</f>
        <v>2014</v>
      </c>
      <c r="B38" s="2920"/>
      <c r="C38" s="2920"/>
      <c r="D38" s="2920"/>
      <c r="E38" s="113"/>
      <c r="F38" s="516">
        <f>IF(E38=0, 0,(E38/E39)*100)</f>
        <v>0</v>
      </c>
      <c r="G38" s="114"/>
      <c r="H38" s="516">
        <f>IF(G38=0, 0,(G38/G39)*100)</f>
        <v>0</v>
      </c>
      <c r="I38" s="115"/>
      <c r="J38" s="516">
        <f>IF(I38=0, 0,(I38/I39)*100)</f>
        <v>0</v>
      </c>
      <c r="K38" s="116"/>
      <c r="L38" s="516">
        <f>IF(K38=0, 0,(K38/K39)*100)</f>
        <v>0</v>
      </c>
      <c r="M38" s="1989"/>
      <c r="N38" s="516">
        <f>IF(M38=0, 0,(M38/M39)*100)</f>
        <v>0</v>
      </c>
      <c r="O38" s="1983"/>
      <c r="P38" s="516">
        <f>IF(O38=0, 0,(O38/O39)*100)</f>
        <v>0</v>
      </c>
      <c r="Q38" s="2045"/>
      <c r="R38" s="2045"/>
      <c r="S38" s="2025"/>
      <c r="T38" s="516">
        <f>IF(S38=0, 0,(S38/S39)*100)</f>
        <v>0</v>
      </c>
      <c r="U38" s="797"/>
      <c r="V38" s="516">
        <f>IF(U38=0, 0,(U38/U39)*100)</f>
        <v>0</v>
      </c>
    </row>
    <row r="39" spans="1:22">
      <c r="A39" s="2921" t="s">
        <v>36</v>
      </c>
      <c r="B39" s="2922"/>
      <c r="C39" s="2922"/>
      <c r="D39" s="2922"/>
      <c r="E39" s="706">
        <f t="shared" ref="E39:V39" si="1">SUM(E19:E38)</f>
        <v>0</v>
      </c>
      <c r="F39" s="724">
        <f t="shared" si="1"/>
        <v>0</v>
      </c>
      <c r="G39" s="742">
        <f t="shared" si="1"/>
        <v>0</v>
      </c>
      <c r="H39" s="724">
        <f t="shared" si="1"/>
        <v>0</v>
      </c>
      <c r="I39" s="760">
        <f t="shared" si="1"/>
        <v>0</v>
      </c>
      <c r="J39" s="724">
        <f t="shared" si="1"/>
        <v>0</v>
      </c>
      <c r="K39" s="778">
        <f t="shared" si="1"/>
        <v>0</v>
      </c>
      <c r="L39" s="724">
        <f t="shared" si="1"/>
        <v>0</v>
      </c>
      <c r="M39" s="1990">
        <f t="shared" si="1"/>
        <v>0</v>
      </c>
      <c r="N39" s="724">
        <f t="shared" si="1"/>
        <v>0</v>
      </c>
      <c r="O39" s="1984">
        <f t="shared" si="1"/>
        <v>0</v>
      </c>
      <c r="P39" s="724">
        <f t="shared" si="1"/>
        <v>0</v>
      </c>
      <c r="Q39" s="2046">
        <f t="shared" si="1"/>
        <v>0</v>
      </c>
      <c r="R39" s="724">
        <f t="shared" si="1"/>
        <v>0</v>
      </c>
      <c r="S39" s="2026">
        <f t="shared" si="1"/>
        <v>0</v>
      </c>
      <c r="T39" s="724">
        <f t="shared" si="1"/>
        <v>0</v>
      </c>
      <c r="U39" s="799">
        <f t="shared" si="1"/>
        <v>0</v>
      </c>
      <c r="V39" s="724">
        <f t="shared" si="1"/>
        <v>0</v>
      </c>
    </row>
    <row r="40" spans="1:22">
      <c r="A40" s="2923" t="s">
        <v>37</v>
      </c>
      <c r="B40" s="2924"/>
      <c r="C40" s="2925"/>
      <c r="D40" s="2926"/>
      <c r="E40" s="611"/>
      <c r="F40" s="2561"/>
      <c r="G40" s="612" t="s">
        <v>74</v>
      </c>
      <c r="H40" s="2561"/>
      <c r="I40" s="613" t="s">
        <v>74</v>
      </c>
      <c r="J40" s="2561"/>
      <c r="K40" s="614" t="s">
        <v>74</v>
      </c>
      <c r="L40" s="2561"/>
      <c r="M40" s="2268"/>
      <c r="N40" s="2561"/>
      <c r="O40" s="2214"/>
      <c r="P40" s="2561"/>
      <c r="Q40" s="2162"/>
      <c r="R40" s="2561"/>
      <c r="S40" s="2116"/>
      <c r="T40" s="2561"/>
      <c r="U40" s="800" t="s">
        <v>74</v>
      </c>
      <c r="V40" s="2561"/>
    </row>
    <row r="41" spans="1:22">
      <c r="A41" s="2927" t="s">
        <v>38</v>
      </c>
      <c r="B41" s="2928"/>
      <c r="C41" s="2929"/>
      <c r="D41" s="2930"/>
      <c r="E41" s="615"/>
      <c r="F41" s="616"/>
      <c r="G41" s="617" t="s">
        <v>74</v>
      </c>
      <c r="H41" s="618" t="s">
        <v>74</v>
      </c>
      <c r="I41" s="619" t="s">
        <v>74</v>
      </c>
      <c r="J41" s="620" t="s">
        <v>74</v>
      </c>
      <c r="K41" s="621" t="s">
        <v>74</v>
      </c>
      <c r="L41" s="622" t="s">
        <v>74</v>
      </c>
      <c r="M41" s="2269"/>
      <c r="N41" s="2270"/>
      <c r="O41" s="2215"/>
      <c r="P41" s="2216"/>
      <c r="Q41" s="2163"/>
      <c r="R41" s="2164"/>
      <c r="S41" s="2117"/>
      <c r="T41" s="2118"/>
      <c r="U41" s="801" t="s">
        <v>74</v>
      </c>
      <c r="V41" s="802" t="s">
        <v>74</v>
      </c>
    </row>
    <row r="42" spans="1:22">
      <c r="A42" s="2931" t="s">
        <v>39</v>
      </c>
      <c r="B42" s="2932"/>
      <c r="C42" s="2932"/>
      <c r="D42" s="2932"/>
      <c r="E42" s="117"/>
      <c r="F42" s="517">
        <f>IF(E42=0, 0,(E42/E46)*100)</f>
        <v>0</v>
      </c>
      <c r="G42" s="118"/>
      <c r="H42" s="517">
        <f>IF(G42=0, 0,(G42/G46)*100)</f>
        <v>0</v>
      </c>
      <c r="I42" s="119"/>
      <c r="J42" s="517">
        <f>IF(I42=0, 0,(I42/I46)*100)</f>
        <v>0</v>
      </c>
      <c r="K42" s="120"/>
      <c r="L42" s="517">
        <f>IF(K42=0, 0,(K42/K46)*100)</f>
        <v>0</v>
      </c>
      <c r="M42" s="2271"/>
      <c r="N42" s="517">
        <f>IF(M42=0, 0,(M42/M46)*100)</f>
        <v>0</v>
      </c>
      <c r="O42" s="2217"/>
      <c r="P42" s="517">
        <f>IF(O42=0, 0,(O42/O46)*100)</f>
        <v>0</v>
      </c>
      <c r="Q42" s="2165"/>
      <c r="R42" s="517">
        <f>IF(Q42=0, 0,(Q42/Q46)*100)</f>
        <v>0</v>
      </c>
      <c r="S42" s="2113"/>
      <c r="T42" s="517">
        <f>IF(S42=0, 0,(S42/S46)*100)</f>
        <v>0</v>
      </c>
      <c r="U42" s="797"/>
      <c r="V42" s="517">
        <f>IF(U42=0, 0,(U42/U46)*100)</f>
        <v>0</v>
      </c>
    </row>
    <row r="43" spans="1:22">
      <c r="A43" s="2933" t="s">
        <v>40</v>
      </c>
      <c r="B43" s="2934"/>
      <c r="C43" s="2934"/>
      <c r="D43" s="2934"/>
      <c r="E43" s="121"/>
      <c r="F43" s="518">
        <f>IF(E43=0, 0,(E43/E46)*100)</f>
        <v>0</v>
      </c>
      <c r="G43" s="122"/>
      <c r="H43" s="518">
        <f>IF(G43=0, 0,(G43/G46)*100)</f>
        <v>0</v>
      </c>
      <c r="I43" s="123"/>
      <c r="J43" s="518">
        <f>IF(I43=0, 0,(I43/I46)*100)</f>
        <v>0</v>
      </c>
      <c r="K43" s="124"/>
      <c r="L43" s="518">
        <f>IF(K43=0, 0,(K43/K46)*100)</f>
        <v>0</v>
      </c>
      <c r="M43" s="2272"/>
      <c r="N43" s="518">
        <f>IF(M43=0, 0,(M43/M46)*100)</f>
        <v>0</v>
      </c>
      <c r="O43" s="2218"/>
      <c r="P43" s="518">
        <f>IF(O43=0, 0,(O43/O46)*100)</f>
        <v>0</v>
      </c>
      <c r="Q43" s="2166"/>
      <c r="R43" s="518">
        <f>IF(Q43=0, 0,(Q43/Q46)*100)</f>
        <v>0</v>
      </c>
      <c r="S43" s="2114"/>
      <c r="T43" s="518">
        <f>IF(S43=0, 0,(S43/S46)*100)</f>
        <v>0</v>
      </c>
      <c r="U43" s="797"/>
      <c r="V43" s="518">
        <f>IF(U43=0, 0,(U43/U46)*100)</f>
        <v>0</v>
      </c>
    </row>
    <row r="44" spans="1:22">
      <c r="A44" s="2935" t="s">
        <v>41</v>
      </c>
      <c r="B44" s="2936"/>
      <c r="C44" s="2936"/>
      <c r="D44" s="2936"/>
      <c r="E44" s="125"/>
      <c r="F44" s="519">
        <f>IF(E44=0, 0,(E44/E46)*100)</f>
        <v>0</v>
      </c>
      <c r="G44" s="126"/>
      <c r="H44" s="519">
        <f>IF(G44=0, 0,(G44/G46)*100)</f>
        <v>0</v>
      </c>
      <c r="I44" s="127"/>
      <c r="J44" s="519">
        <f>IF(I44=0, 0,(I44/I46)*100)</f>
        <v>0</v>
      </c>
      <c r="K44" s="128"/>
      <c r="L44" s="519">
        <f>IF(K44=0, 0,(K44/K46)*100)</f>
        <v>0</v>
      </c>
      <c r="M44" s="2273"/>
      <c r="N44" s="519">
        <f>IF(M44=0, 0,(M44/M46)*100)</f>
        <v>0</v>
      </c>
      <c r="O44" s="2219"/>
      <c r="P44" s="519">
        <f>IF(O44=0, 0,(O44/O46)*100)</f>
        <v>0</v>
      </c>
      <c r="Q44" s="2167"/>
      <c r="R44" s="519">
        <f>IF(Q44=0, 0,(Q44/Q46)*100)</f>
        <v>0</v>
      </c>
      <c r="S44" s="2115"/>
      <c r="T44" s="519">
        <f>IF(S44=0, 0,(S44/S46)*100)</f>
        <v>0</v>
      </c>
      <c r="U44" s="797"/>
      <c r="V44" s="519">
        <f>IF(U44=0, 0,(U44/U46)*100)</f>
        <v>0</v>
      </c>
    </row>
    <row r="45" spans="1:22">
      <c r="A45" s="2937" t="s">
        <v>35</v>
      </c>
      <c r="B45" s="2938"/>
      <c r="C45" s="2938"/>
      <c r="D45" s="2938"/>
      <c r="E45" s="129"/>
      <c r="F45" s="520">
        <f>IF(E45=0, 0,(E45/E46)*100)</f>
        <v>0</v>
      </c>
      <c r="G45" s="130"/>
      <c r="H45" s="520">
        <f>IF(G45=0, 0,(G45/G46)*100)</f>
        <v>0</v>
      </c>
      <c r="I45" s="131"/>
      <c r="J45" s="520">
        <f>IF(I45=0, 0,(I45/I46)*100)</f>
        <v>0</v>
      </c>
      <c r="K45" s="132"/>
      <c r="L45" s="520">
        <f>IF(K45=0, 0,(K45/K46)*100)</f>
        <v>0</v>
      </c>
      <c r="M45" s="2274"/>
      <c r="N45" s="520">
        <f>IF(M45=0, 0,(M45/M46)*100)</f>
        <v>0</v>
      </c>
      <c r="O45" s="2220"/>
      <c r="P45" s="520">
        <f>IF(O45=0, 0,(O45/O46)*100)</f>
        <v>0</v>
      </c>
      <c r="Q45" s="2158"/>
      <c r="R45" s="520">
        <f>IF(Q45=0, 0,(Q45/Q46)*100)</f>
        <v>0</v>
      </c>
      <c r="S45" s="2095"/>
      <c r="T45" s="520">
        <f>IF(S45=0, 0,(S45/S46)*100)</f>
        <v>0</v>
      </c>
      <c r="U45" s="797"/>
      <c r="V45" s="520">
        <f>IF(U45=0, 0,(U45/U46)*100)</f>
        <v>0</v>
      </c>
    </row>
    <row r="46" spans="1:22">
      <c r="A46" s="2939" t="s">
        <v>42</v>
      </c>
      <c r="B46" s="2940"/>
      <c r="C46" s="2940"/>
      <c r="D46" s="2940"/>
      <c r="E46" s="707">
        <f t="shared" ref="E46:V46" si="2">SUM(E42:E45)</f>
        <v>0</v>
      </c>
      <c r="F46" s="725">
        <f t="shared" si="2"/>
        <v>0</v>
      </c>
      <c r="G46" s="743">
        <f t="shared" si="2"/>
        <v>0</v>
      </c>
      <c r="H46" s="725">
        <f t="shared" si="2"/>
        <v>0</v>
      </c>
      <c r="I46" s="761">
        <f t="shared" si="2"/>
        <v>0</v>
      </c>
      <c r="J46" s="725">
        <f t="shared" si="2"/>
        <v>0</v>
      </c>
      <c r="K46" s="779">
        <f t="shared" si="2"/>
        <v>0</v>
      </c>
      <c r="L46" s="725">
        <f t="shared" si="2"/>
        <v>0</v>
      </c>
      <c r="M46" s="2275">
        <f t="shared" si="2"/>
        <v>0</v>
      </c>
      <c r="N46" s="725">
        <f t="shared" si="2"/>
        <v>0</v>
      </c>
      <c r="O46" s="2221">
        <f t="shared" si="2"/>
        <v>0</v>
      </c>
      <c r="P46" s="725">
        <f t="shared" si="2"/>
        <v>0</v>
      </c>
      <c r="Q46" s="2159">
        <f t="shared" si="2"/>
        <v>0</v>
      </c>
      <c r="R46" s="725">
        <f t="shared" si="2"/>
        <v>0</v>
      </c>
      <c r="S46" s="2096">
        <f t="shared" si="2"/>
        <v>0</v>
      </c>
      <c r="T46" s="725">
        <f t="shared" si="2"/>
        <v>0</v>
      </c>
      <c r="U46" s="803">
        <f t="shared" si="2"/>
        <v>0</v>
      </c>
      <c r="V46" s="725">
        <f t="shared" si="2"/>
        <v>0</v>
      </c>
    </row>
    <row r="47" spans="1:22">
      <c r="A47" s="2941" t="s">
        <v>43</v>
      </c>
      <c r="B47" s="2942"/>
      <c r="C47" s="2943"/>
      <c r="D47" s="2944"/>
      <c r="E47" s="623"/>
      <c r="F47" s="624"/>
      <c r="G47" s="625" t="s">
        <v>74</v>
      </c>
      <c r="H47" s="626" t="s">
        <v>74</v>
      </c>
      <c r="I47" s="627" t="s">
        <v>74</v>
      </c>
      <c r="J47" s="628" t="s">
        <v>74</v>
      </c>
      <c r="K47" s="629" t="s">
        <v>74</v>
      </c>
      <c r="L47" s="630" t="s">
        <v>74</v>
      </c>
      <c r="M47" s="2276"/>
      <c r="N47" s="2277"/>
      <c r="O47" s="2222"/>
      <c r="P47" s="2223"/>
      <c r="Q47" s="2160"/>
      <c r="R47" s="2161"/>
      <c r="S47" s="2097"/>
      <c r="T47" s="2098"/>
      <c r="U47" s="804" t="s">
        <v>74</v>
      </c>
      <c r="V47" s="805" t="s">
        <v>74</v>
      </c>
    </row>
    <row r="48" spans="1:22">
      <c r="A48" s="2945" t="s">
        <v>44</v>
      </c>
      <c r="B48" s="2946"/>
      <c r="C48" s="2946"/>
      <c r="D48" s="2946"/>
      <c r="E48" s="133"/>
      <c r="F48" s="521">
        <f>IF(E48=0, 0,(E48/E52)*100)</f>
        <v>0</v>
      </c>
      <c r="G48" s="134"/>
      <c r="H48" s="521">
        <f>IF(G48=0, 0,(G48/G52)*100)</f>
        <v>0</v>
      </c>
      <c r="I48" s="135"/>
      <c r="J48" s="521">
        <f>IF(I48=0, 0,(I48/I52)*100)</f>
        <v>0</v>
      </c>
      <c r="K48" s="136"/>
      <c r="L48" s="521">
        <f>IF(K48=0, 0,(K48/K52)*100)</f>
        <v>0</v>
      </c>
      <c r="M48" s="2278"/>
      <c r="N48" s="521">
        <f>IF(M48=0, 0,(M48/M52)*100)</f>
        <v>0</v>
      </c>
      <c r="O48" s="2211"/>
      <c r="P48" s="521">
        <f>IF(O48=0, 0,(O48/O52)*100)</f>
        <v>0</v>
      </c>
      <c r="Q48" s="2168"/>
      <c r="R48" s="521">
        <f>IF(Q48=0, 0,(Q48/Q52)*100)</f>
        <v>0</v>
      </c>
      <c r="S48" s="2099"/>
      <c r="T48" s="521">
        <f>IF(S48=0, 0,(S48/S52)*100)</f>
        <v>0</v>
      </c>
      <c r="U48" s="797"/>
      <c r="V48" s="521">
        <f>IF(U48=0, 0,(U48/U52)*100)</f>
        <v>0</v>
      </c>
    </row>
    <row r="49" spans="1:22">
      <c r="A49" s="2947" t="s">
        <v>45</v>
      </c>
      <c r="B49" s="2948"/>
      <c r="C49" s="2948"/>
      <c r="D49" s="2948"/>
      <c r="E49" s="137"/>
      <c r="F49" s="522">
        <f>IF(E49=0, 0,(E49/E52)*100)</f>
        <v>0</v>
      </c>
      <c r="G49" s="138"/>
      <c r="H49" s="522">
        <f>IF(G49=0, 0,(G49/G52)*100)</f>
        <v>0</v>
      </c>
      <c r="I49" s="139"/>
      <c r="J49" s="522">
        <f>IF(I49=0, 0,(I49/I52)*100)</f>
        <v>0</v>
      </c>
      <c r="K49" s="140"/>
      <c r="L49" s="522">
        <f>IF(K49=0, 0,(K49/K52)*100)</f>
        <v>0</v>
      </c>
      <c r="M49" s="2279"/>
      <c r="N49" s="522">
        <f>IF(M49=0, 0,(M49/M52)*100)</f>
        <v>0</v>
      </c>
      <c r="O49" s="2212"/>
      <c r="P49" s="522">
        <f>IF(O49=0, 0,(O49/O52)*100)</f>
        <v>0</v>
      </c>
      <c r="Q49" s="2169"/>
      <c r="R49" s="522">
        <f>IF(Q49=0, 0,(Q49/Q52)*100)</f>
        <v>0</v>
      </c>
      <c r="S49" s="2100"/>
      <c r="T49" s="522">
        <f>IF(S49=0, 0,(S49/S52)*100)</f>
        <v>0</v>
      </c>
      <c r="U49" s="797"/>
      <c r="V49" s="522">
        <f>IF(U49=0, 0,(U49/U52)*100)</f>
        <v>0</v>
      </c>
    </row>
    <row r="50" spans="1:22">
      <c r="A50" s="2949" t="s">
        <v>46</v>
      </c>
      <c r="B50" s="2950"/>
      <c r="C50" s="2950"/>
      <c r="D50" s="2950"/>
      <c r="E50" s="141"/>
      <c r="F50" s="523">
        <f>IF(E50=0, 0,(E50/E52)*100)</f>
        <v>0</v>
      </c>
      <c r="G50" s="142"/>
      <c r="H50" s="523">
        <f>IF(G50=0, 0,(G50/G52)*100)</f>
        <v>0</v>
      </c>
      <c r="I50" s="143"/>
      <c r="J50" s="523">
        <f>IF(I50=0, 0,(I50/I52)*100)</f>
        <v>0</v>
      </c>
      <c r="K50" s="144"/>
      <c r="L50" s="523">
        <f>IF(K50=0, 0,(K50/K52)*100)</f>
        <v>0</v>
      </c>
      <c r="M50" s="2280"/>
      <c r="N50" s="523">
        <f>IF(M50=0, 0,(M50/M52)*100)</f>
        <v>0</v>
      </c>
      <c r="O50" s="2213"/>
      <c r="P50" s="523">
        <f>IF(O50=0, 0,(O50/O52)*100)</f>
        <v>0</v>
      </c>
      <c r="Q50" s="2130"/>
      <c r="R50" s="523">
        <f>IF(Q50=0, 0,(Q50/Q52)*100)</f>
        <v>0</v>
      </c>
      <c r="S50" s="2101"/>
      <c r="T50" s="523">
        <f>IF(S50=0, 0,(S50/S52)*100)</f>
        <v>0</v>
      </c>
      <c r="U50" s="797"/>
      <c r="V50" s="523">
        <f>IF(U50=0, 0,(U50/U52)*100)</f>
        <v>0</v>
      </c>
    </row>
    <row r="51" spans="1:22">
      <c r="A51" s="2951" t="s">
        <v>35</v>
      </c>
      <c r="B51" s="2952"/>
      <c r="C51" s="2952"/>
      <c r="D51" s="2952"/>
      <c r="E51" s="145"/>
      <c r="F51" s="524">
        <f>IF(E51=0, 0,(E51/E52)*100)</f>
        <v>0</v>
      </c>
      <c r="G51" s="146"/>
      <c r="H51" s="524">
        <f>IF(G51=0, 0,(G51/G52)*100)</f>
        <v>0</v>
      </c>
      <c r="I51" s="147"/>
      <c r="J51" s="524">
        <f>IF(I51=0, 0,(I51/I52)*100)</f>
        <v>0</v>
      </c>
      <c r="K51" s="148"/>
      <c r="L51" s="524">
        <f>IF(K51=0, 0,(K51/K52)*100)</f>
        <v>0</v>
      </c>
      <c r="M51" s="2251"/>
      <c r="N51" s="524">
        <f>IF(M51=0, 0,(M51/M52)*100)</f>
        <v>0</v>
      </c>
      <c r="O51" s="2184"/>
      <c r="P51" s="524">
        <f>IF(O51=0, 0,(O51/O52)*100)</f>
        <v>0</v>
      </c>
      <c r="Q51" s="2131"/>
      <c r="R51" s="524">
        <f>IF(Q51=0, 0,(Q51/Q52)*100)</f>
        <v>0</v>
      </c>
      <c r="S51" s="2102"/>
      <c r="T51" s="524">
        <f>IF(S51=0, 0,(S51/S52)*100)</f>
        <v>0</v>
      </c>
      <c r="U51" s="797"/>
      <c r="V51" s="524">
        <f>IF(U51=0, 0,(U51/U52)*100)</f>
        <v>0</v>
      </c>
    </row>
    <row r="52" spans="1:22">
      <c r="A52" s="2953" t="s">
        <v>42</v>
      </c>
      <c r="B52" s="2954"/>
      <c r="C52" s="2954"/>
      <c r="D52" s="2954"/>
      <c r="E52" s="708">
        <f t="shared" ref="E52:V52" si="3">SUM(E48:E51)</f>
        <v>0</v>
      </c>
      <c r="F52" s="726">
        <f t="shared" si="3"/>
        <v>0</v>
      </c>
      <c r="G52" s="744">
        <f t="shared" si="3"/>
        <v>0</v>
      </c>
      <c r="H52" s="726">
        <f t="shared" si="3"/>
        <v>0</v>
      </c>
      <c r="I52" s="762">
        <f t="shared" si="3"/>
        <v>0</v>
      </c>
      <c r="J52" s="726">
        <f t="shared" si="3"/>
        <v>0</v>
      </c>
      <c r="K52" s="780">
        <f t="shared" si="3"/>
        <v>0</v>
      </c>
      <c r="L52" s="726">
        <f t="shared" si="3"/>
        <v>0</v>
      </c>
      <c r="M52" s="2252">
        <f t="shared" si="3"/>
        <v>0</v>
      </c>
      <c r="N52" s="726">
        <f t="shared" si="3"/>
        <v>0</v>
      </c>
      <c r="O52" s="2185">
        <f t="shared" si="3"/>
        <v>0</v>
      </c>
      <c r="P52" s="726">
        <f t="shared" si="3"/>
        <v>0</v>
      </c>
      <c r="Q52" s="2132">
        <f t="shared" si="3"/>
        <v>0</v>
      </c>
      <c r="R52" s="726">
        <f t="shared" si="3"/>
        <v>0</v>
      </c>
      <c r="S52" s="2103">
        <f t="shared" si="3"/>
        <v>0</v>
      </c>
      <c r="T52" s="726">
        <f t="shared" si="3"/>
        <v>0</v>
      </c>
      <c r="U52" s="806">
        <f t="shared" si="3"/>
        <v>0</v>
      </c>
      <c r="V52" s="726">
        <f t="shared" si="3"/>
        <v>0</v>
      </c>
    </row>
    <row r="53" spans="1:22">
      <c r="A53" s="2880" t="s">
        <v>47</v>
      </c>
      <c r="B53" s="2881"/>
      <c r="C53" s="2882"/>
      <c r="D53" s="2883"/>
      <c r="E53" s="631"/>
      <c r="F53" s="632"/>
      <c r="G53" s="633" t="s">
        <v>74</v>
      </c>
      <c r="H53" s="632"/>
      <c r="I53" s="634" t="s">
        <v>74</v>
      </c>
      <c r="J53" s="632"/>
      <c r="K53" s="635" t="s">
        <v>74</v>
      </c>
      <c r="L53" s="632"/>
      <c r="M53" s="2253"/>
      <c r="N53" s="632"/>
      <c r="O53" s="2186"/>
      <c r="P53" s="632"/>
      <c r="Q53" s="2133"/>
      <c r="R53" s="632"/>
      <c r="S53" s="2104"/>
      <c r="T53" s="632"/>
      <c r="U53" s="807" t="s">
        <v>74</v>
      </c>
      <c r="V53" s="632"/>
    </row>
    <row r="54" spans="1:22">
      <c r="A54" s="2955" t="s">
        <v>48</v>
      </c>
      <c r="B54" s="2956"/>
      <c r="C54" s="2956"/>
      <c r="D54" s="2956"/>
      <c r="E54" s="149"/>
      <c r="F54" s="525">
        <f>IF(E54=0, 0,(E54/E60)*100)</f>
        <v>0</v>
      </c>
      <c r="G54" s="150"/>
      <c r="H54" s="525">
        <f>IF(G54=0, 0,(G54/G60)*100)</f>
        <v>0</v>
      </c>
      <c r="I54" s="151"/>
      <c r="J54" s="525">
        <f>IF(I54=0, 0,(I54/I60)*100)</f>
        <v>0</v>
      </c>
      <c r="K54" s="152"/>
      <c r="L54" s="525">
        <f>IF(K54=0, 0,(K54/K60)*100)</f>
        <v>0</v>
      </c>
      <c r="M54" s="2254"/>
      <c r="N54" s="525">
        <f>IF(M54=0, 0,(M54/M60)*100)</f>
        <v>0</v>
      </c>
      <c r="O54" s="2187"/>
      <c r="P54" s="525">
        <f>IF(O54=0, 0,(O54/O60)*100)</f>
        <v>0</v>
      </c>
      <c r="Q54" s="2134"/>
      <c r="R54" s="525">
        <f>IF(Q54=0, 0,(Q54/Q60)*100)</f>
        <v>0</v>
      </c>
      <c r="S54" s="2105"/>
      <c r="T54" s="525">
        <f>IF(S54=0, 0,(S54/S60)*100)</f>
        <v>0</v>
      </c>
      <c r="U54" s="797"/>
      <c r="V54" s="525">
        <f>IF(U54=0, 0,(U54/U60)*100)</f>
        <v>0</v>
      </c>
    </row>
    <row r="55" spans="1:22">
      <c r="A55" s="2957" t="s">
        <v>49</v>
      </c>
      <c r="B55" s="2958"/>
      <c r="C55" s="2958"/>
      <c r="D55" s="2958"/>
      <c r="E55" s="153"/>
      <c r="F55" s="526">
        <f>IF(E55=0, 0,(E55/E60)*100)</f>
        <v>0</v>
      </c>
      <c r="G55" s="154"/>
      <c r="H55" s="526">
        <f>IF(G55=0, 0,(G55/G60)*100)</f>
        <v>0</v>
      </c>
      <c r="I55" s="155"/>
      <c r="J55" s="526">
        <f>IF(I55=0, 0,(I55/I60)*100)</f>
        <v>0</v>
      </c>
      <c r="K55" s="156"/>
      <c r="L55" s="526">
        <f>IF(K55=0, 0,(K55/K60)*100)</f>
        <v>0</v>
      </c>
      <c r="M55" s="2255"/>
      <c r="N55" s="526">
        <f>IF(M55=0, 0,(M55/M60)*100)</f>
        <v>0</v>
      </c>
      <c r="O55" s="2188"/>
      <c r="P55" s="526">
        <f>IF(O55=0, 0,(O55/O60)*100)</f>
        <v>0</v>
      </c>
      <c r="Q55" s="2135"/>
      <c r="R55" s="526">
        <f>IF(Q55=0, 0,(Q55/Q60)*100)</f>
        <v>0</v>
      </c>
      <c r="S55" s="2106"/>
      <c r="T55" s="526">
        <f>IF(S55=0, 0,(S55/S60)*100)</f>
        <v>0</v>
      </c>
      <c r="U55" s="797"/>
      <c r="V55" s="526">
        <f>IF(U55=0, 0,(U55/U60)*100)</f>
        <v>0</v>
      </c>
    </row>
    <row r="56" spans="1:22">
      <c r="A56" s="2959" t="s">
        <v>50</v>
      </c>
      <c r="B56" s="2960"/>
      <c r="C56" s="2960"/>
      <c r="D56" s="2960"/>
      <c r="E56" s="157"/>
      <c r="F56" s="527">
        <f>IF(E56=0, 0,(E56/E60)*100)</f>
        <v>0</v>
      </c>
      <c r="G56" s="158"/>
      <c r="H56" s="527">
        <f>IF(G56=0, 0,(G56/G60)*100)</f>
        <v>0</v>
      </c>
      <c r="I56" s="159"/>
      <c r="J56" s="527">
        <f>IF(I56=0, 0,(I56/I60)*100)</f>
        <v>0</v>
      </c>
      <c r="K56" s="160"/>
      <c r="L56" s="527">
        <f>IF(K56=0, 0,(K56/K60)*100)</f>
        <v>0</v>
      </c>
      <c r="M56" s="2256"/>
      <c r="N56" s="527">
        <f>IF(M56=0, 0,(M56/M60)*100)</f>
        <v>0</v>
      </c>
      <c r="O56" s="2189"/>
      <c r="P56" s="527">
        <f>IF(O56=0, 0,(O56/O60)*100)</f>
        <v>0</v>
      </c>
      <c r="Q56" s="2136"/>
      <c r="R56" s="527">
        <f>IF(Q56=0, 0,(Q56/Q60)*100)</f>
        <v>0</v>
      </c>
      <c r="S56" s="2107"/>
      <c r="T56" s="527">
        <f>IF(S56=0, 0,(S56/S60)*100)</f>
        <v>0</v>
      </c>
      <c r="U56" s="797"/>
      <c r="V56" s="527">
        <f>IF(U56=0, 0,(U56/U60)*100)</f>
        <v>0</v>
      </c>
    </row>
    <row r="57" spans="1:22">
      <c r="A57" s="2961" t="s">
        <v>51</v>
      </c>
      <c r="B57" s="2962"/>
      <c r="C57" s="2962"/>
      <c r="D57" s="2962"/>
      <c r="E57" s="161"/>
      <c r="F57" s="528">
        <f>IF(E57=0, 0,(E57/E60)*100)</f>
        <v>0</v>
      </c>
      <c r="G57" s="162"/>
      <c r="H57" s="528">
        <f>IF(G57=0, 0,(G57/G60)*100)</f>
        <v>0</v>
      </c>
      <c r="I57" s="163"/>
      <c r="J57" s="528">
        <f>IF(I57=0, 0,(I57/I60)*100)</f>
        <v>0</v>
      </c>
      <c r="K57" s="164"/>
      <c r="L57" s="528">
        <f>IF(K57=0, 0,(K57/K60)*100)</f>
        <v>0</v>
      </c>
      <c r="M57" s="2257"/>
      <c r="N57" s="528">
        <f>IF(M57=0, 0,(M57/M60)*100)</f>
        <v>0</v>
      </c>
      <c r="O57" s="2190"/>
      <c r="P57" s="528">
        <f>IF(O57=0, 0,(O57/O60)*100)</f>
        <v>0</v>
      </c>
      <c r="Q57" s="2137"/>
      <c r="R57" s="528">
        <f>IF(Q57=0, 0,(Q57/Q60)*100)</f>
        <v>0</v>
      </c>
      <c r="S57" s="2108"/>
      <c r="T57" s="528">
        <f>IF(S57=0, 0,(S57/S60)*100)</f>
        <v>0</v>
      </c>
      <c r="U57" s="797"/>
      <c r="V57" s="528">
        <f>IF(U57=0, 0,(U57/U60)*100)</f>
        <v>0</v>
      </c>
    </row>
    <row r="58" spans="1:22">
      <c r="A58" s="2963" t="s">
        <v>52</v>
      </c>
      <c r="B58" s="2964"/>
      <c r="C58" s="2964"/>
      <c r="D58" s="2964"/>
      <c r="E58" s="165"/>
      <c r="F58" s="529">
        <f>IF(E58=0, 0,(E58/E60)*100)</f>
        <v>0</v>
      </c>
      <c r="G58" s="166"/>
      <c r="H58" s="529">
        <f>IF(G58=0, 0,(G58/G60)*100)</f>
        <v>0</v>
      </c>
      <c r="I58" s="167"/>
      <c r="J58" s="529">
        <f>IF(I58=0, 0,(I58/I60)*100)</f>
        <v>0</v>
      </c>
      <c r="K58" s="168"/>
      <c r="L58" s="529">
        <f>IF(K58=0, 0,(K58/K60)*100)</f>
        <v>0</v>
      </c>
      <c r="M58" s="2258"/>
      <c r="N58" s="529">
        <f>IF(M58=0, 0,(M58/M60)*100)</f>
        <v>0</v>
      </c>
      <c r="O58" s="2191"/>
      <c r="P58" s="529">
        <f>IF(O58=0, 0,(O58/O60)*100)</f>
        <v>0</v>
      </c>
      <c r="Q58" s="2138"/>
      <c r="R58" s="529">
        <f>IF(Q58=0, 0,(Q58/Q60)*100)</f>
        <v>0</v>
      </c>
      <c r="S58" s="2109"/>
      <c r="T58" s="529">
        <f>IF(S58=0, 0,(S58/S60)*100)</f>
        <v>0</v>
      </c>
      <c r="U58" s="797"/>
      <c r="V58" s="529">
        <f>IF(U58=0, 0,(U58/U60)*100)</f>
        <v>0</v>
      </c>
    </row>
    <row r="59" spans="1:22">
      <c r="A59" s="2965" t="s">
        <v>53</v>
      </c>
      <c r="B59" s="2966"/>
      <c r="C59" s="2966"/>
      <c r="D59" s="2966"/>
      <c r="E59" s="169"/>
      <c r="F59" s="530">
        <f>IF(E59=0, 0,(E59/E60)*100)</f>
        <v>0</v>
      </c>
      <c r="G59" s="170"/>
      <c r="H59" s="530">
        <f>IF(G59=0, 0,(G59/G60)*100)</f>
        <v>0</v>
      </c>
      <c r="I59" s="171"/>
      <c r="J59" s="530">
        <f>IF(I59=0, 0,(I59/I60)*100)</f>
        <v>0</v>
      </c>
      <c r="K59" s="172"/>
      <c r="L59" s="530">
        <f>IF(K59=0, 0,(K59/K60)*100)</f>
        <v>0</v>
      </c>
      <c r="M59" s="2259"/>
      <c r="N59" s="530">
        <f>IF(M59=0, 0,(M59/M60)*100)</f>
        <v>0</v>
      </c>
      <c r="O59" s="2192"/>
      <c r="P59" s="530">
        <f>IF(O59=0, 0,(O59/O60)*100)</f>
        <v>0</v>
      </c>
      <c r="Q59" s="2139"/>
      <c r="R59" s="530">
        <f>IF(Q59=0, 0,(Q59/Q60)*100)</f>
        <v>0</v>
      </c>
      <c r="S59" s="2110"/>
      <c r="T59" s="530">
        <f>IF(S59=0, 0,(S59/S60)*100)</f>
        <v>0</v>
      </c>
      <c r="U59" s="797"/>
      <c r="V59" s="530">
        <f>IF(U59=0, 0,(U59/U60)*100)</f>
        <v>0</v>
      </c>
    </row>
    <row r="60" spans="1:22">
      <c r="A60" s="2967" t="s">
        <v>42</v>
      </c>
      <c r="B60" s="2968"/>
      <c r="C60" s="2968"/>
      <c r="D60" s="2968"/>
      <c r="E60" s="709">
        <f t="shared" ref="E60:V60" si="4">SUM(E54:E59)</f>
        <v>0</v>
      </c>
      <c r="F60" s="727">
        <f t="shared" si="4"/>
        <v>0</v>
      </c>
      <c r="G60" s="745">
        <f t="shared" si="4"/>
        <v>0</v>
      </c>
      <c r="H60" s="727">
        <f t="shared" si="4"/>
        <v>0</v>
      </c>
      <c r="I60" s="763">
        <f t="shared" si="4"/>
        <v>0</v>
      </c>
      <c r="J60" s="727">
        <f t="shared" si="4"/>
        <v>0</v>
      </c>
      <c r="K60" s="781">
        <f t="shared" si="4"/>
        <v>0</v>
      </c>
      <c r="L60" s="727">
        <f t="shared" si="4"/>
        <v>0</v>
      </c>
      <c r="M60" s="2260">
        <f t="shared" si="4"/>
        <v>0</v>
      </c>
      <c r="N60" s="727">
        <f t="shared" si="4"/>
        <v>0</v>
      </c>
      <c r="O60" s="2193">
        <f t="shared" si="4"/>
        <v>0</v>
      </c>
      <c r="P60" s="727">
        <f t="shared" si="4"/>
        <v>0</v>
      </c>
      <c r="Q60" s="2140">
        <f t="shared" si="4"/>
        <v>0</v>
      </c>
      <c r="R60" s="727">
        <f t="shared" si="4"/>
        <v>0</v>
      </c>
      <c r="S60" s="2111">
        <f t="shared" si="4"/>
        <v>0</v>
      </c>
      <c r="T60" s="727">
        <f t="shared" si="4"/>
        <v>0</v>
      </c>
      <c r="U60" s="808">
        <f t="shared" si="4"/>
        <v>0</v>
      </c>
      <c r="V60" s="727">
        <f t="shared" si="4"/>
        <v>0</v>
      </c>
    </row>
    <row r="61" spans="1:22">
      <c r="A61" s="2969" t="s">
        <v>54</v>
      </c>
      <c r="B61" s="2970"/>
      <c r="C61" s="2971"/>
      <c r="D61" s="2972"/>
      <c r="E61" s="636"/>
      <c r="F61" s="637"/>
      <c r="G61" s="638" t="s">
        <v>74</v>
      </c>
      <c r="H61" s="637"/>
      <c r="I61" s="639" t="s">
        <v>74</v>
      </c>
      <c r="J61" s="637"/>
      <c r="K61" s="640" t="s">
        <v>74</v>
      </c>
      <c r="L61" s="637"/>
      <c r="M61" s="2261"/>
      <c r="N61" s="637"/>
      <c r="O61" s="2194"/>
      <c r="P61" s="637"/>
      <c r="Q61" s="2141"/>
      <c r="R61" s="637"/>
      <c r="S61" s="2112"/>
      <c r="T61" s="637"/>
      <c r="U61" s="809" t="s">
        <v>74</v>
      </c>
      <c r="V61" s="637"/>
    </row>
    <row r="62" spans="1:22">
      <c r="A62" s="2973" t="s">
        <v>597</v>
      </c>
      <c r="B62" s="2974"/>
      <c r="C62" s="2974"/>
      <c r="D62" s="2974"/>
      <c r="E62" s="173"/>
      <c r="F62" s="531">
        <f>IF(E62=0, 0,(E62/E67)*100)</f>
        <v>0</v>
      </c>
      <c r="G62" s="174"/>
      <c r="H62" s="531">
        <f>IF(G62=0, 0,(G62/G67)*100)</f>
        <v>0</v>
      </c>
      <c r="I62" s="175"/>
      <c r="J62" s="531">
        <f>IF(I62=0, 0,(I62/I67)*100)</f>
        <v>0</v>
      </c>
      <c r="K62" s="176"/>
      <c r="L62" s="531">
        <f>IF(K62=0, 0,(K62/K67)*100)</f>
        <v>0</v>
      </c>
      <c r="M62" s="2262"/>
      <c r="N62" s="531">
        <f>IF(M62=0, 0,(M62/M67)*100)</f>
        <v>0</v>
      </c>
      <c r="O62" s="2195"/>
      <c r="P62" s="531">
        <f>IF(O62=0, 0,(O62/O67)*100)</f>
        <v>0</v>
      </c>
      <c r="Q62" s="2145"/>
      <c r="R62" s="531">
        <f>IF(Q62=0, 0,(Q62/Q67)*100)</f>
        <v>0</v>
      </c>
      <c r="S62" s="2082"/>
      <c r="T62" s="531">
        <f>IF(S62=0, 0,(S62/S67)*100)</f>
        <v>0</v>
      </c>
      <c r="U62" s="797"/>
      <c r="V62" s="531">
        <f>IF(U62=0, 0,(U62/U67)*100)</f>
        <v>0</v>
      </c>
    </row>
    <row r="63" spans="1:22">
      <c r="A63" s="2901" t="s">
        <v>56</v>
      </c>
      <c r="B63" s="2902"/>
      <c r="C63" s="2902"/>
      <c r="D63" s="2902"/>
      <c r="E63" s="177"/>
      <c r="F63" s="532">
        <f>IF(E63=0, 0,(E63/E67)*100)</f>
        <v>0</v>
      </c>
      <c r="G63" s="178"/>
      <c r="H63" s="532">
        <f>IF(G63=0, 0,(G63/G67)*100)</f>
        <v>0</v>
      </c>
      <c r="I63" s="179"/>
      <c r="J63" s="532">
        <f>IF(I63=0, 0,(I63/I67)*100)</f>
        <v>0</v>
      </c>
      <c r="K63" s="180"/>
      <c r="L63" s="532">
        <f>IF(K63=0, 0,(K63/K67)*100)</f>
        <v>0</v>
      </c>
      <c r="M63" s="2263"/>
      <c r="N63" s="532">
        <f>IF(M63=0, 0,(M63/M67)*100)</f>
        <v>0</v>
      </c>
      <c r="O63" s="2196"/>
      <c r="P63" s="532">
        <f>IF(O63=0, 0,(O63/O67)*100)</f>
        <v>0</v>
      </c>
      <c r="Q63" s="2146"/>
      <c r="R63" s="532">
        <f>IF(Q63=0, 0,(Q63/Q67)*100)</f>
        <v>0</v>
      </c>
      <c r="S63" s="2083"/>
      <c r="T63" s="532">
        <f>IF(S63=0, 0,(S63/S67)*100)</f>
        <v>0</v>
      </c>
      <c r="U63" s="797"/>
      <c r="V63" s="532">
        <f>IF(U63=0, 0,(U63/U67)*100)</f>
        <v>0</v>
      </c>
    </row>
    <row r="64" spans="1:22">
      <c r="A64" s="2903" t="s">
        <v>57</v>
      </c>
      <c r="B64" s="2904"/>
      <c r="C64" s="2904"/>
      <c r="D64" s="2904"/>
      <c r="E64" s="181"/>
      <c r="F64" s="533">
        <f>IF(E64=0, 0,(E64/E67)*100)</f>
        <v>0</v>
      </c>
      <c r="G64" s="182"/>
      <c r="H64" s="533">
        <f>IF(G64=0, 0,(G64/G67)*100)</f>
        <v>0</v>
      </c>
      <c r="I64" s="183"/>
      <c r="J64" s="533">
        <f>IF(I64=0, 0,(I64/I67)*100)</f>
        <v>0</v>
      </c>
      <c r="K64" s="184"/>
      <c r="L64" s="533">
        <f>IF(K64=0, 0,(K64/K67)*100)</f>
        <v>0</v>
      </c>
      <c r="M64" s="2264"/>
      <c r="N64" s="533">
        <f>IF(M64=0, 0,(M64/M67)*100)</f>
        <v>0</v>
      </c>
      <c r="O64" s="2197"/>
      <c r="P64" s="533">
        <f>IF(O64=0, 0,(O64/O67)*100)</f>
        <v>0</v>
      </c>
      <c r="Q64" s="2147"/>
      <c r="R64" s="533">
        <f>IF(Q64=0, 0,(Q64/Q67)*100)</f>
        <v>0</v>
      </c>
      <c r="S64" s="2084"/>
      <c r="T64" s="533">
        <f>IF(S64=0, 0,(S64/S67)*100)</f>
        <v>0</v>
      </c>
      <c r="U64" s="797"/>
      <c r="V64" s="533">
        <f>IF(U64=0, 0,(U64/U67)*100)</f>
        <v>0</v>
      </c>
    </row>
    <row r="65" spans="1:22">
      <c r="A65" s="2905" t="s">
        <v>58</v>
      </c>
      <c r="B65" s="2906"/>
      <c r="C65" s="2906"/>
      <c r="D65" s="2906"/>
      <c r="E65" s="185"/>
      <c r="F65" s="534">
        <f>IF(E65=0, 0,(E65/E67)*100)</f>
        <v>0</v>
      </c>
      <c r="G65" s="186"/>
      <c r="H65" s="534">
        <f>IF(G65=0, 0,(G65/G67)*100)</f>
        <v>0</v>
      </c>
      <c r="I65" s="187"/>
      <c r="J65" s="534">
        <f>IF(I65=0, 0,(I65/I67)*100)</f>
        <v>0</v>
      </c>
      <c r="K65" s="188"/>
      <c r="L65" s="534">
        <f>IF(K65=0, 0,(K65/K67)*100)</f>
        <v>0</v>
      </c>
      <c r="M65" s="2265"/>
      <c r="N65" s="534">
        <f>IF(M65=0, 0,(M65/M67)*100)</f>
        <v>0</v>
      </c>
      <c r="O65" s="2201"/>
      <c r="P65" s="534">
        <f>IF(O65=0, 0,(O65/O67)*100)</f>
        <v>0</v>
      </c>
      <c r="Q65" s="2148"/>
      <c r="R65" s="534">
        <f>IF(Q65=0, 0,(Q65/Q67)*100)</f>
        <v>0</v>
      </c>
      <c r="S65" s="2085"/>
      <c r="T65" s="534">
        <f>IF(S65=0, 0,(S65/S67)*100)</f>
        <v>0</v>
      </c>
      <c r="U65" s="797"/>
      <c r="V65" s="534">
        <f>IF(U65=0, 0,(U65/U67)*100)</f>
        <v>0</v>
      </c>
    </row>
    <row r="66" spans="1:22">
      <c r="A66" s="2907" t="s">
        <v>53</v>
      </c>
      <c r="B66" s="2908"/>
      <c r="C66" s="2908"/>
      <c r="D66" s="2908"/>
      <c r="E66" s="189"/>
      <c r="F66" s="535">
        <f>IF(E66=0, 0,(E66/E67)*100)</f>
        <v>0</v>
      </c>
      <c r="G66" s="190"/>
      <c r="H66" s="535">
        <f>IF(G66=0, 0,(G66/G67)*100)</f>
        <v>0</v>
      </c>
      <c r="I66" s="191"/>
      <c r="J66" s="535">
        <f>IF(I66=0, 0,(I66/I67)*100)</f>
        <v>0</v>
      </c>
      <c r="K66" s="192"/>
      <c r="L66" s="535">
        <f>IF(K66=0, 0,(K66/K67)*100)</f>
        <v>0</v>
      </c>
      <c r="M66" s="2266"/>
      <c r="N66" s="535">
        <f>IF(M66=0, 0,(M66/M67)*100)</f>
        <v>0</v>
      </c>
      <c r="O66" s="2202"/>
      <c r="P66" s="535">
        <f>IF(O66=0, 0,(O66/O67)*100)</f>
        <v>0</v>
      </c>
      <c r="Q66" s="2149"/>
      <c r="R66" s="535">
        <f>IF(Q66=0, 0,(Q66/Q67)*100)</f>
        <v>0</v>
      </c>
      <c r="S66" s="2086"/>
      <c r="T66" s="535">
        <f>IF(S66=0, 0,(S66/S67)*100)</f>
        <v>0</v>
      </c>
      <c r="U66" s="797"/>
      <c r="V66" s="535">
        <f>IF(U66=0, 0,(U66/U67)*100)</f>
        <v>0</v>
      </c>
    </row>
    <row r="67" spans="1:22">
      <c r="A67" s="2909" t="s">
        <v>42</v>
      </c>
      <c r="B67" s="2910"/>
      <c r="C67" s="2910"/>
      <c r="D67" s="2910"/>
      <c r="E67" s="710">
        <f t="shared" ref="E67:V67" si="5">SUM(E62:E66)</f>
        <v>0</v>
      </c>
      <c r="F67" s="728">
        <f t="shared" si="5"/>
        <v>0</v>
      </c>
      <c r="G67" s="746">
        <f t="shared" si="5"/>
        <v>0</v>
      </c>
      <c r="H67" s="728">
        <f t="shared" si="5"/>
        <v>0</v>
      </c>
      <c r="I67" s="764">
        <f t="shared" si="5"/>
        <v>0</v>
      </c>
      <c r="J67" s="728">
        <f t="shared" si="5"/>
        <v>0</v>
      </c>
      <c r="K67" s="782">
        <f t="shared" si="5"/>
        <v>0</v>
      </c>
      <c r="L67" s="728">
        <f t="shared" si="5"/>
        <v>0</v>
      </c>
      <c r="M67" s="2267">
        <f t="shared" si="5"/>
        <v>0</v>
      </c>
      <c r="N67" s="728">
        <f t="shared" si="5"/>
        <v>0</v>
      </c>
      <c r="O67" s="2203">
        <f t="shared" si="5"/>
        <v>0</v>
      </c>
      <c r="P67" s="728">
        <f t="shared" si="5"/>
        <v>0</v>
      </c>
      <c r="Q67" s="2150">
        <f t="shared" si="5"/>
        <v>0</v>
      </c>
      <c r="R67" s="728">
        <f t="shared" si="5"/>
        <v>0</v>
      </c>
      <c r="S67" s="2087">
        <f t="shared" si="5"/>
        <v>0</v>
      </c>
      <c r="T67" s="728">
        <f t="shared" si="5"/>
        <v>0</v>
      </c>
      <c r="U67" s="810">
        <f t="shared" si="5"/>
        <v>0</v>
      </c>
      <c r="V67" s="728">
        <f t="shared" si="5"/>
        <v>0</v>
      </c>
    </row>
    <row r="68" spans="1:22">
      <c r="A68" s="2911" t="s">
        <v>59</v>
      </c>
      <c r="B68" s="2912"/>
      <c r="C68" s="2913"/>
      <c r="D68" s="2914"/>
      <c r="E68" s="641"/>
      <c r="F68" s="642"/>
      <c r="G68" s="643" t="s">
        <v>74</v>
      </c>
      <c r="H68" s="642"/>
      <c r="I68" s="644" t="s">
        <v>74</v>
      </c>
      <c r="J68" s="642"/>
      <c r="K68" s="645" t="s">
        <v>74</v>
      </c>
      <c r="L68" s="642"/>
      <c r="M68" s="2226"/>
      <c r="N68" s="642"/>
      <c r="O68" s="2204"/>
      <c r="P68" s="642"/>
      <c r="Q68" s="2151"/>
      <c r="R68" s="642"/>
      <c r="S68" s="2088"/>
      <c r="T68" s="642"/>
      <c r="U68" s="811" t="s">
        <v>74</v>
      </c>
      <c r="V68" s="642"/>
    </row>
    <row r="69" spans="1:22">
      <c r="A69" s="2915" t="s">
        <v>60</v>
      </c>
      <c r="B69" s="2916"/>
      <c r="C69" s="2916"/>
      <c r="D69" s="2916"/>
      <c r="E69" s="193"/>
      <c r="F69" s="536">
        <f>IF(E69=0, 0,(E69/E72)*100)</f>
        <v>0</v>
      </c>
      <c r="G69" s="194"/>
      <c r="H69" s="536">
        <f>IF(G69=0, 0,(G69/G72)*100)</f>
        <v>0</v>
      </c>
      <c r="I69" s="195"/>
      <c r="J69" s="536">
        <f>IF(I69=0, 0,(I69/I72)*100)</f>
        <v>0</v>
      </c>
      <c r="K69" s="196"/>
      <c r="L69" s="536">
        <f>IF(K69=0, 0,(K69/K72)*100)</f>
        <v>0</v>
      </c>
      <c r="M69" s="2227"/>
      <c r="N69" s="536">
        <f>IF(M69=0, 0,(M69/M72)*100)</f>
        <v>0</v>
      </c>
      <c r="O69" s="2205"/>
      <c r="P69" s="536">
        <f>IF(O69=0, 0,(O69/O72)*100)</f>
        <v>0</v>
      </c>
      <c r="Q69" s="2152"/>
      <c r="R69" s="536">
        <f>IF(Q69=0, 0,(Q69/Q72)*100)</f>
        <v>0</v>
      </c>
      <c r="S69" s="2089"/>
      <c r="T69" s="536">
        <f>IF(S69=0, 0,(S69/S72)*100)</f>
        <v>0</v>
      </c>
      <c r="U69" s="797"/>
      <c r="V69" s="536">
        <f>IF(U69=0, 0,(U69/U72)*100)</f>
        <v>0</v>
      </c>
    </row>
    <row r="70" spans="1:22">
      <c r="A70" s="2917" t="s">
        <v>61</v>
      </c>
      <c r="B70" s="2918"/>
      <c r="C70" s="2918"/>
      <c r="D70" s="2918"/>
      <c r="E70" s="197"/>
      <c r="F70" s="537">
        <f>IF(E70=0, 0,(E70/E72)*100)</f>
        <v>0</v>
      </c>
      <c r="G70" s="198"/>
      <c r="H70" s="537">
        <f>IF(G70=0, 0,(G70/G72)*100)</f>
        <v>0</v>
      </c>
      <c r="I70" s="199"/>
      <c r="J70" s="537">
        <f>IF(I70=0, 0,(I70/I72)*100)</f>
        <v>0</v>
      </c>
      <c r="K70" s="200"/>
      <c r="L70" s="537">
        <f>IF(K70=0, 0,(K70/K72)*100)</f>
        <v>0</v>
      </c>
      <c r="M70" s="2228"/>
      <c r="N70" s="537">
        <f>IF(M70=0, 0,(M70/M72)*100)</f>
        <v>0</v>
      </c>
      <c r="O70" s="2206"/>
      <c r="P70" s="537">
        <f>IF(O70=0, 0,(O70/O72)*100)</f>
        <v>0</v>
      </c>
      <c r="Q70" s="2153"/>
      <c r="R70" s="537">
        <f>IF(Q70=0, 0,(Q70/Q72)*100)</f>
        <v>0</v>
      </c>
      <c r="S70" s="2090"/>
      <c r="T70" s="537">
        <f>IF(S70=0, 0,(S70/S72)*100)</f>
        <v>0</v>
      </c>
      <c r="U70" s="797"/>
      <c r="V70" s="537">
        <f>IF(U70=0, 0,(U70/U72)*100)</f>
        <v>0</v>
      </c>
    </row>
    <row r="71" spans="1:22">
      <c r="A71" s="2992" t="s">
        <v>53</v>
      </c>
      <c r="B71" s="2993"/>
      <c r="C71" s="2993"/>
      <c r="D71" s="2993"/>
      <c r="E71" s="201"/>
      <c r="F71" s="538">
        <f>IF(E71=0, 0,(E71/E72)*100)</f>
        <v>0</v>
      </c>
      <c r="G71" s="202"/>
      <c r="H71" s="538">
        <f>IF(G71=0, 0,(G71/G72)*100)</f>
        <v>0</v>
      </c>
      <c r="I71" s="203"/>
      <c r="J71" s="538">
        <f>IF(I71=0, 0,(I71/I72)*100)</f>
        <v>0</v>
      </c>
      <c r="K71" s="204"/>
      <c r="L71" s="538">
        <f>IF(K71=0, 0,(K71/K72)*100)</f>
        <v>0</v>
      </c>
      <c r="M71" s="2229"/>
      <c r="N71" s="538">
        <f>IF(M71=0, 0,(M71/M72)*100)</f>
        <v>0</v>
      </c>
      <c r="O71" s="2207"/>
      <c r="P71" s="538">
        <f>IF(O71=0, 0,(O71/O72)*100)</f>
        <v>0</v>
      </c>
      <c r="Q71" s="2154"/>
      <c r="R71" s="538">
        <f>IF(Q71=0, 0,(Q71/Q72)*100)</f>
        <v>0</v>
      </c>
      <c r="S71" s="2091"/>
      <c r="T71" s="538">
        <f>IF(S71=0, 0,(S71/S72)*100)</f>
        <v>0</v>
      </c>
      <c r="U71" s="797"/>
      <c r="V71" s="538">
        <f>IF(U71=0, 0,(U71/U72)*100)</f>
        <v>0</v>
      </c>
    </row>
    <row r="72" spans="1:22">
      <c r="A72" s="2994" t="s">
        <v>42</v>
      </c>
      <c r="B72" s="2995"/>
      <c r="C72" s="2995"/>
      <c r="D72" s="2995"/>
      <c r="E72" s="836">
        <f t="shared" ref="E72:V72" si="6">SUM(E69:E71)</f>
        <v>0</v>
      </c>
      <c r="F72" s="837">
        <f t="shared" si="6"/>
        <v>0</v>
      </c>
      <c r="G72" s="838">
        <f t="shared" si="6"/>
        <v>0</v>
      </c>
      <c r="H72" s="837">
        <f t="shared" si="6"/>
        <v>0</v>
      </c>
      <c r="I72" s="839">
        <f t="shared" si="6"/>
        <v>0</v>
      </c>
      <c r="J72" s="837">
        <f t="shared" si="6"/>
        <v>0</v>
      </c>
      <c r="K72" s="840">
        <f t="shared" si="6"/>
        <v>0</v>
      </c>
      <c r="L72" s="837">
        <f t="shared" si="6"/>
        <v>0</v>
      </c>
      <c r="M72" s="2230">
        <f t="shared" si="6"/>
        <v>0</v>
      </c>
      <c r="N72" s="837">
        <f t="shared" si="6"/>
        <v>0</v>
      </c>
      <c r="O72" s="2208">
        <f t="shared" si="6"/>
        <v>0</v>
      </c>
      <c r="P72" s="837">
        <f t="shared" si="6"/>
        <v>0</v>
      </c>
      <c r="Q72" s="2155">
        <f t="shared" si="6"/>
        <v>0</v>
      </c>
      <c r="R72" s="837">
        <f t="shared" si="6"/>
        <v>0</v>
      </c>
      <c r="S72" s="2092">
        <f t="shared" si="6"/>
        <v>0</v>
      </c>
      <c r="T72" s="837">
        <f t="shared" si="6"/>
        <v>0</v>
      </c>
      <c r="U72" s="841">
        <f t="shared" si="6"/>
        <v>0</v>
      </c>
      <c r="V72" s="837">
        <f t="shared" si="6"/>
        <v>0</v>
      </c>
    </row>
    <row r="73" spans="1:22">
      <c r="A73" s="2996" t="s">
        <v>20</v>
      </c>
      <c r="B73" s="2997"/>
      <c r="C73" s="2997"/>
      <c r="D73" s="2997"/>
      <c r="E73" s="848"/>
      <c r="F73" s="849"/>
      <c r="G73" s="850" t="s">
        <v>74</v>
      </c>
      <c r="H73" s="849"/>
      <c r="I73" s="851" t="s">
        <v>74</v>
      </c>
      <c r="J73" s="849"/>
      <c r="K73" s="852" t="s">
        <v>74</v>
      </c>
      <c r="L73" s="849"/>
      <c r="M73" s="2231"/>
      <c r="N73" s="849"/>
      <c r="O73" s="2209"/>
      <c r="P73" s="849"/>
      <c r="Q73" s="2156"/>
      <c r="R73" s="849"/>
      <c r="S73" s="2093"/>
      <c r="T73" s="849"/>
      <c r="U73" s="853" t="s">
        <v>74</v>
      </c>
      <c r="V73" s="849"/>
    </row>
    <row r="74" spans="1:22">
      <c r="A74" s="2978" t="s">
        <v>62</v>
      </c>
      <c r="B74" s="2979"/>
      <c r="C74" s="2980"/>
      <c r="D74" s="2981"/>
      <c r="E74" s="646"/>
      <c r="F74" s="647"/>
      <c r="G74" s="648" t="s">
        <v>74</v>
      </c>
      <c r="H74" s="647"/>
      <c r="I74" s="649" t="s">
        <v>74</v>
      </c>
      <c r="J74" s="647"/>
      <c r="K74" s="650" t="s">
        <v>74</v>
      </c>
      <c r="L74" s="647"/>
      <c r="M74" s="2247"/>
      <c r="N74" s="647"/>
      <c r="O74" s="2178"/>
      <c r="P74" s="647"/>
      <c r="Q74" s="2124"/>
      <c r="R74" s="647"/>
      <c r="S74" s="2068"/>
      <c r="T74" s="647"/>
      <c r="U74" s="812" t="s">
        <v>74</v>
      </c>
      <c r="V74" s="647"/>
    </row>
    <row r="75" spans="1:22">
      <c r="A75" s="2982" t="s">
        <v>63</v>
      </c>
      <c r="B75" s="2983"/>
      <c r="C75" s="2983"/>
      <c r="D75" s="2983"/>
      <c r="E75" s="205"/>
      <c r="F75" s="539">
        <f>IF(E75=0, 0,(E75/E80)*100)</f>
        <v>0</v>
      </c>
      <c r="G75" s="206"/>
      <c r="H75" s="539">
        <f>IF(G75=0, 0,(G75/G80)*100)</f>
        <v>0</v>
      </c>
      <c r="I75" s="207"/>
      <c r="J75" s="539">
        <f>IF(I75=0, 0,(I75/I80)*100)</f>
        <v>0</v>
      </c>
      <c r="K75" s="208"/>
      <c r="L75" s="539">
        <f>IF(K75=0, 0,(K75/K80)*100)</f>
        <v>0</v>
      </c>
      <c r="M75" s="2248"/>
      <c r="N75" s="539">
        <f>IF(M75=0, 0,(M75/M80)*100)</f>
        <v>0</v>
      </c>
      <c r="O75" s="2179"/>
      <c r="P75" s="539">
        <f>IF(O75=0, 0,(O75/O80)*100)</f>
        <v>0</v>
      </c>
      <c r="Q75" s="2125"/>
      <c r="R75" s="539">
        <f>IF(Q75=0, 0,(Q75/Q80)*100)</f>
        <v>0</v>
      </c>
      <c r="S75" s="2069"/>
      <c r="T75" s="539">
        <f>IF(S75=0, 0,(S75/S80)*100)</f>
        <v>0</v>
      </c>
      <c r="U75" s="797"/>
      <c r="V75" s="539">
        <f>IF(U75=0, 0,(U75/U80)*100)</f>
        <v>0</v>
      </c>
    </row>
    <row r="76" spans="1:22">
      <c r="A76" s="2984" t="s">
        <v>64</v>
      </c>
      <c r="B76" s="2985"/>
      <c r="C76" s="2985"/>
      <c r="D76" s="2985"/>
      <c r="E76" s="209"/>
      <c r="F76" s="540">
        <f>IF(E76=0, 0,(E76/E80)*100)</f>
        <v>0</v>
      </c>
      <c r="G76" s="210"/>
      <c r="H76" s="540">
        <f>IF(G76=0, 0,(G76/G80)*100)</f>
        <v>0</v>
      </c>
      <c r="I76" s="211"/>
      <c r="J76" s="540">
        <f>IF(I76=0, 0,(I76/I80)*100)</f>
        <v>0</v>
      </c>
      <c r="K76" s="212"/>
      <c r="L76" s="540">
        <f>IF(K76=0, 0,(K76/K80)*100)</f>
        <v>0</v>
      </c>
      <c r="M76" s="2249"/>
      <c r="N76" s="540">
        <f>IF(M76=0, 0,(M76/M80)*100)</f>
        <v>0</v>
      </c>
      <c r="O76" s="2180"/>
      <c r="P76" s="540">
        <f>IF(O76=0, 0,(O76/O80)*100)</f>
        <v>0</v>
      </c>
      <c r="Q76" s="2126"/>
      <c r="R76" s="540">
        <f>IF(Q76=0, 0,(Q76/Q80)*100)</f>
        <v>0</v>
      </c>
      <c r="S76" s="2070"/>
      <c r="T76" s="540">
        <f>IF(S76=0, 0,(S76/S80)*100)</f>
        <v>0</v>
      </c>
      <c r="U76" s="797"/>
      <c r="V76" s="540">
        <f>IF(U76=0, 0,(U76/U80)*100)</f>
        <v>0</v>
      </c>
    </row>
    <row r="77" spans="1:22">
      <c r="A77" s="2986" t="s">
        <v>65</v>
      </c>
      <c r="B77" s="2987"/>
      <c r="C77" s="2987"/>
      <c r="D77" s="2987"/>
      <c r="E77" s="213"/>
      <c r="F77" s="541">
        <f>IF(E77=0, 0,(E77/E80)*100)</f>
        <v>0</v>
      </c>
      <c r="G77" s="214"/>
      <c r="H77" s="541">
        <f>IF(G77=0, 0,(G77/G80)*100)</f>
        <v>0</v>
      </c>
      <c r="I77" s="215"/>
      <c r="J77" s="541">
        <f>IF(I77=0, 0,(I77/I80)*100)</f>
        <v>0</v>
      </c>
      <c r="K77" s="216"/>
      <c r="L77" s="541">
        <f>IF(K77=0, 0,(K77/K80)*100)</f>
        <v>0</v>
      </c>
      <c r="M77" s="2250"/>
      <c r="N77" s="541">
        <f>IF(M77=0, 0,(M77/M80)*100)</f>
        <v>0</v>
      </c>
      <c r="O77" s="2181"/>
      <c r="P77" s="541">
        <f>IF(O77=0, 0,(O77/O80)*100)</f>
        <v>0</v>
      </c>
      <c r="Q77" s="2127"/>
      <c r="R77" s="541">
        <f>IF(Q77=0, 0,(Q77/Q80)*100)</f>
        <v>0</v>
      </c>
      <c r="S77" s="2071"/>
      <c r="T77" s="541">
        <f>IF(S77=0, 0,(S77/S80)*100)</f>
        <v>0</v>
      </c>
      <c r="U77" s="797"/>
      <c r="V77" s="541">
        <f>IF(U77=0, 0,(U77/U80)*100)</f>
        <v>0</v>
      </c>
    </row>
    <row r="78" spans="1:22">
      <c r="A78" s="2988" t="s">
        <v>66</v>
      </c>
      <c r="B78" s="2989"/>
      <c r="C78" s="2989"/>
      <c r="D78" s="2989"/>
      <c r="E78" s="217"/>
      <c r="F78" s="542">
        <f>IF(E78=0, 0,(E78/E80)*100)</f>
        <v>0</v>
      </c>
      <c r="G78" s="218"/>
      <c r="H78" s="542">
        <f>IF(G78=0, 0,(G78/G80)*100)</f>
        <v>0</v>
      </c>
      <c r="I78" s="219"/>
      <c r="J78" s="542">
        <f>IF(I78=0, 0,(I78/I80)*100)</f>
        <v>0</v>
      </c>
      <c r="K78" s="220"/>
      <c r="L78" s="542">
        <f>IF(K78=0, 0,(K78/K80)*100)</f>
        <v>0</v>
      </c>
      <c r="M78" s="2224"/>
      <c r="N78" s="542">
        <f>IF(M78=0, 0,(M78/M80)*100)</f>
        <v>0</v>
      </c>
      <c r="O78" s="2182"/>
      <c r="P78" s="542">
        <f>IF(O78=0, 0,(O78/O80)*100)</f>
        <v>0</v>
      </c>
      <c r="Q78" s="2128"/>
      <c r="R78" s="542">
        <f>IF(Q78=0, 0,(Q78/Q80)*100)</f>
        <v>0</v>
      </c>
      <c r="S78" s="2072"/>
      <c r="T78" s="542">
        <f>IF(S78=0, 0,(S78/S80)*100)</f>
        <v>0</v>
      </c>
      <c r="U78" s="797"/>
      <c r="V78" s="542">
        <f>IF(U78=0, 0,(U78/U80)*100)</f>
        <v>0</v>
      </c>
    </row>
    <row r="79" spans="1:22">
      <c r="A79" s="2990" t="s">
        <v>67</v>
      </c>
      <c r="B79" s="2991"/>
      <c r="C79" s="2991"/>
      <c r="D79" s="2991"/>
      <c r="E79" s="221"/>
      <c r="F79" s="543">
        <f>IF(E79=0, 0,(E79/E80)*100)</f>
        <v>0</v>
      </c>
      <c r="G79" s="222"/>
      <c r="H79" s="543">
        <f>IF(G79=0, 0,(G79/G80)*100)</f>
        <v>0</v>
      </c>
      <c r="I79" s="223"/>
      <c r="J79" s="543">
        <f>IF(I79=0, 0,(I79/I80)*100)</f>
        <v>0</v>
      </c>
      <c r="K79" s="224"/>
      <c r="L79" s="543">
        <f>IF(K79=0, 0,(K79/K80)*100)</f>
        <v>0</v>
      </c>
      <c r="M79" s="2225"/>
      <c r="N79" s="543">
        <f>IF(M79=0, 0,(M79/M80)*100)</f>
        <v>0</v>
      </c>
      <c r="O79" s="2183"/>
      <c r="P79" s="543">
        <f>IF(O79=0, 0,(O79/O80)*100)</f>
        <v>0</v>
      </c>
      <c r="Q79" s="2129"/>
      <c r="R79" s="543">
        <f>IF(Q79=0, 0,(Q79/Q80)*100)</f>
        <v>0</v>
      </c>
      <c r="S79" s="2073"/>
      <c r="T79" s="543">
        <f>IF(S79=0, 0,(S79/S80)*100)</f>
        <v>0</v>
      </c>
      <c r="U79" s="797"/>
      <c r="V79" s="543">
        <f>IF(U79=0, 0,(U79/U80)*100)</f>
        <v>0</v>
      </c>
    </row>
    <row r="80" spans="1:22">
      <c r="A80" s="3010" t="s">
        <v>42</v>
      </c>
      <c r="B80" s="3011"/>
      <c r="C80" s="3011"/>
      <c r="D80" s="3011"/>
      <c r="E80" s="711">
        <f t="shared" ref="E80:V80" si="7">SUM(E75:E79)</f>
        <v>0</v>
      </c>
      <c r="F80" s="729">
        <f t="shared" si="7"/>
        <v>0</v>
      </c>
      <c r="G80" s="747">
        <f t="shared" si="7"/>
        <v>0</v>
      </c>
      <c r="H80" s="729">
        <f t="shared" si="7"/>
        <v>0</v>
      </c>
      <c r="I80" s="765">
        <f t="shared" si="7"/>
        <v>0</v>
      </c>
      <c r="J80" s="729">
        <f t="shared" si="7"/>
        <v>0</v>
      </c>
      <c r="K80" s="783">
        <f t="shared" si="7"/>
        <v>0</v>
      </c>
      <c r="L80" s="729">
        <f t="shared" si="7"/>
        <v>0</v>
      </c>
      <c r="M80" s="2233">
        <f t="shared" si="7"/>
        <v>0</v>
      </c>
      <c r="N80" s="729">
        <f t="shared" si="7"/>
        <v>0</v>
      </c>
      <c r="O80" s="2198">
        <f t="shared" si="7"/>
        <v>0</v>
      </c>
      <c r="P80" s="729">
        <f t="shared" si="7"/>
        <v>0</v>
      </c>
      <c r="Q80" s="2142">
        <f t="shared" si="7"/>
        <v>0</v>
      </c>
      <c r="R80" s="729">
        <f t="shared" si="7"/>
        <v>0</v>
      </c>
      <c r="S80" s="2074">
        <f t="shared" si="7"/>
        <v>0</v>
      </c>
      <c r="T80" s="729">
        <f t="shared" si="7"/>
        <v>0</v>
      </c>
      <c r="U80" s="813">
        <f t="shared" si="7"/>
        <v>0</v>
      </c>
      <c r="V80" s="729">
        <f t="shared" si="7"/>
        <v>0</v>
      </c>
    </row>
    <row r="81" spans="1:22">
      <c r="A81" s="3012" t="s">
        <v>68</v>
      </c>
      <c r="B81" s="3013"/>
      <c r="C81" s="3014"/>
      <c r="D81" s="3015"/>
      <c r="E81" s="651"/>
      <c r="F81" s="652"/>
      <c r="G81" s="653" t="s">
        <v>74</v>
      </c>
      <c r="H81" s="652"/>
      <c r="I81" s="654" t="s">
        <v>74</v>
      </c>
      <c r="J81" s="652"/>
      <c r="K81" s="655" t="s">
        <v>74</v>
      </c>
      <c r="L81" s="652"/>
      <c r="M81" s="2234"/>
      <c r="N81" s="652"/>
      <c r="O81" s="2199"/>
      <c r="P81" s="652"/>
      <c r="Q81" s="2143"/>
      <c r="R81" s="652"/>
      <c r="S81" s="2075"/>
      <c r="T81" s="652"/>
      <c r="U81" s="814" t="s">
        <v>74</v>
      </c>
      <c r="V81" s="652"/>
    </row>
    <row r="82" spans="1:22">
      <c r="A82" s="3016" t="s">
        <v>69</v>
      </c>
      <c r="B82" s="3017"/>
      <c r="C82" s="3017"/>
      <c r="D82" s="3017"/>
      <c r="E82" s="225"/>
      <c r="F82" s="544">
        <f>IF(E82=0, 0,(E82/E87)*100)</f>
        <v>0</v>
      </c>
      <c r="G82" s="226"/>
      <c r="H82" s="544">
        <f>IF(G82=0, 0,(G82/G87)*100)</f>
        <v>0</v>
      </c>
      <c r="I82" s="227"/>
      <c r="J82" s="544">
        <f>IF(I82=0, 0,(I82/I87)*100)</f>
        <v>0</v>
      </c>
      <c r="K82" s="228"/>
      <c r="L82" s="544">
        <f>IF(K82=0, 0,(K82/K87)*100)</f>
        <v>0</v>
      </c>
      <c r="M82" s="2235"/>
      <c r="N82" s="544">
        <f>IF(M82=0, 0,(M82/M87)*100)</f>
        <v>0</v>
      </c>
      <c r="O82" s="2200"/>
      <c r="P82" s="544">
        <f>IF(O82=0, 0,(O82/O87)*100)</f>
        <v>0</v>
      </c>
      <c r="Q82" s="2144"/>
      <c r="R82" s="544">
        <f>IF(Q82=0, 0,(Q82/Q87)*100)</f>
        <v>0</v>
      </c>
      <c r="S82" s="2076"/>
      <c r="T82" s="544">
        <f>IF(S82=0, 0,(S82/S87)*100)</f>
        <v>0</v>
      </c>
      <c r="U82" s="797"/>
      <c r="V82" s="544">
        <f>IF(U82=0, 0,(U82/U87)*100)</f>
        <v>0</v>
      </c>
    </row>
    <row r="83" spans="1:22">
      <c r="A83" s="3018" t="s">
        <v>70</v>
      </c>
      <c r="B83" s="3019"/>
      <c r="C83" s="3019"/>
      <c r="D83" s="3019"/>
      <c r="E83" s="229"/>
      <c r="F83" s="545">
        <f>IF(E83=0, 0,(E83/E87)*100)</f>
        <v>0</v>
      </c>
      <c r="G83" s="230"/>
      <c r="H83" s="545">
        <f>IF(G83=0, 0,(G83/G87)*100)</f>
        <v>0</v>
      </c>
      <c r="I83" s="231"/>
      <c r="J83" s="545">
        <f>IF(I83=0, 0,(I83/I87)*100)</f>
        <v>0</v>
      </c>
      <c r="K83" s="232"/>
      <c r="L83" s="545">
        <f>IF(K83=0, 0,(K83/K87)*100)</f>
        <v>0</v>
      </c>
      <c r="M83" s="2236"/>
      <c r="N83" s="545">
        <f>IF(M83=0, 0,(M83/M87)*100)</f>
        <v>0</v>
      </c>
      <c r="O83" s="2170"/>
      <c r="P83" s="545">
        <f>IF(O83=0, 0,(O83/O87)*100)</f>
        <v>0</v>
      </c>
      <c r="Q83" s="2119"/>
      <c r="R83" s="545">
        <f>IF(Q83=0, 0,(Q83/Q87)*100)</f>
        <v>0</v>
      </c>
      <c r="S83" s="2077"/>
      <c r="T83" s="545">
        <f>IF(S83=0, 0,(S83/S87)*100)</f>
        <v>0</v>
      </c>
      <c r="U83" s="797"/>
      <c r="V83" s="545">
        <f>IF(U83=0, 0,(U83/U87)*100)</f>
        <v>0</v>
      </c>
    </row>
    <row r="84" spans="1:22">
      <c r="A84" s="3020" t="s">
        <v>71</v>
      </c>
      <c r="B84" s="3021"/>
      <c r="C84" s="3021"/>
      <c r="D84" s="3021"/>
      <c r="E84" s="233"/>
      <c r="F84" s="546">
        <f>IF(E84=0, 0,(E84/E87)*100)</f>
        <v>0</v>
      </c>
      <c r="G84" s="234"/>
      <c r="H84" s="546">
        <f>IF(G84=0, 0,(G84/G87)*100)</f>
        <v>0</v>
      </c>
      <c r="I84" s="235"/>
      <c r="J84" s="546">
        <f>IF(I84=0, 0,(I84/I87)*100)</f>
        <v>0</v>
      </c>
      <c r="K84" s="236"/>
      <c r="L84" s="546">
        <f>IF(K84=0, 0,(K84/K87)*100)</f>
        <v>0</v>
      </c>
      <c r="M84" s="2237"/>
      <c r="N84" s="546">
        <f>IF(M84=0, 0,(M84/M87)*100)</f>
        <v>0</v>
      </c>
      <c r="O84" s="2171"/>
      <c r="P84" s="546">
        <f>IF(O84=0, 0,(O84/O87)*100)</f>
        <v>0</v>
      </c>
      <c r="Q84" s="2120"/>
      <c r="R84" s="546">
        <f>IF(Q84=0, 0,(Q84/Q87)*100)</f>
        <v>0</v>
      </c>
      <c r="S84" s="2078"/>
      <c r="T84" s="546">
        <f>IF(S84=0, 0,(S84/S87)*100)</f>
        <v>0</v>
      </c>
      <c r="U84" s="797"/>
      <c r="V84" s="546">
        <f>IF(U84=0, 0,(U84/U87)*100)</f>
        <v>0</v>
      </c>
    </row>
    <row r="85" spans="1:22">
      <c r="A85" s="3022" t="s">
        <v>72</v>
      </c>
      <c r="B85" s="3023"/>
      <c r="C85" s="3023"/>
      <c r="D85" s="3023"/>
      <c r="E85" s="237"/>
      <c r="F85" s="547">
        <f>IF(E85=0, 0,(E85/E87)*100)</f>
        <v>0</v>
      </c>
      <c r="G85" s="238"/>
      <c r="H85" s="547">
        <f>IF(G85=0, 0,(G85/G87)*100)</f>
        <v>0</v>
      </c>
      <c r="I85" s="239"/>
      <c r="J85" s="547">
        <f>IF(I85=0, 0,(I85/I87)*100)</f>
        <v>0</v>
      </c>
      <c r="K85" s="240"/>
      <c r="L85" s="547">
        <f>IF(K85=0, 0,(K85/K87)*100)</f>
        <v>0</v>
      </c>
      <c r="M85" s="2238"/>
      <c r="N85" s="547">
        <f>IF(M85=0, 0,(M85/M87)*100)</f>
        <v>0</v>
      </c>
      <c r="O85" s="2172"/>
      <c r="P85" s="547">
        <f>IF(O85=0, 0,(O85/O87)*100)</f>
        <v>0</v>
      </c>
      <c r="Q85" s="2121"/>
      <c r="R85" s="547">
        <f>IF(Q85=0, 0,(Q85/Q87)*100)</f>
        <v>0</v>
      </c>
      <c r="S85" s="2079"/>
      <c r="T85" s="547">
        <f>IF(S85=0, 0,(S85/S87)*100)</f>
        <v>0</v>
      </c>
      <c r="U85" s="797"/>
      <c r="V85" s="547">
        <f>IF(U85=0, 0,(U85/U87)*100)</f>
        <v>0</v>
      </c>
    </row>
    <row r="86" spans="1:22">
      <c r="A86" s="3024" t="s">
        <v>67</v>
      </c>
      <c r="B86" s="3025"/>
      <c r="C86" s="3025"/>
      <c r="D86" s="3025"/>
      <c r="E86" s="241"/>
      <c r="F86" s="548">
        <f>IF(E86=0, 0,(E86/E87)*100)</f>
        <v>0</v>
      </c>
      <c r="G86" s="242"/>
      <c r="H86" s="548">
        <f>IF(G86=0, 0,(G86/G87)*100)</f>
        <v>0</v>
      </c>
      <c r="I86" s="243"/>
      <c r="J86" s="548">
        <f>IF(I86=0, 0,(I86/I87)*100)</f>
        <v>0</v>
      </c>
      <c r="K86" s="244"/>
      <c r="L86" s="548">
        <f>IF(K86=0, 0,(K86/K87)*100)</f>
        <v>0</v>
      </c>
      <c r="M86" s="2239"/>
      <c r="N86" s="548">
        <f>IF(M86=0, 0,(M86/M87)*100)</f>
        <v>0</v>
      </c>
      <c r="O86" s="2173"/>
      <c r="P86" s="548">
        <f>IF(O86=0, 0,(O86/O87)*100)</f>
        <v>0</v>
      </c>
      <c r="Q86" s="2122"/>
      <c r="R86" s="548">
        <f>IF(Q86=0, 0,(Q86/Q87)*100)</f>
        <v>0</v>
      </c>
      <c r="S86" s="2080"/>
      <c r="T86" s="548">
        <f>IF(S86=0, 0,(S86/S87)*100)</f>
        <v>0</v>
      </c>
      <c r="U86" s="797"/>
      <c r="V86" s="548">
        <f>IF(U86=0, 0,(U86/U87)*100)</f>
        <v>0</v>
      </c>
    </row>
    <row r="87" spans="1:22">
      <c r="A87" s="3026" t="s">
        <v>42</v>
      </c>
      <c r="B87" s="3027"/>
      <c r="C87" s="3027"/>
      <c r="D87" s="3027"/>
      <c r="E87" s="712">
        <f t="shared" ref="E87:V87" si="8">SUM(E82:E86)</f>
        <v>0</v>
      </c>
      <c r="F87" s="730">
        <f t="shared" si="8"/>
        <v>0</v>
      </c>
      <c r="G87" s="748">
        <f t="shared" si="8"/>
        <v>0</v>
      </c>
      <c r="H87" s="730">
        <f t="shared" si="8"/>
        <v>0</v>
      </c>
      <c r="I87" s="766">
        <f t="shared" si="8"/>
        <v>0</v>
      </c>
      <c r="J87" s="730">
        <f t="shared" si="8"/>
        <v>0</v>
      </c>
      <c r="K87" s="784">
        <f t="shared" si="8"/>
        <v>0</v>
      </c>
      <c r="L87" s="730">
        <f t="shared" si="8"/>
        <v>0</v>
      </c>
      <c r="M87" s="2240">
        <f t="shared" si="8"/>
        <v>0</v>
      </c>
      <c r="N87" s="730">
        <f t="shared" si="8"/>
        <v>0</v>
      </c>
      <c r="O87" s="2174">
        <f t="shared" si="8"/>
        <v>0</v>
      </c>
      <c r="P87" s="730">
        <f t="shared" si="8"/>
        <v>0</v>
      </c>
      <c r="Q87" s="2123">
        <f t="shared" si="8"/>
        <v>0</v>
      </c>
      <c r="R87" s="730">
        <f t="shared" si="8"/>
        <v>0</v>
      </c>
      <c r="S87" s="2081">
        <f t="shared" si="8"/>
        <v>0</v>
      </c>
      <c r="T87" s="730">
        <f t="shared" si="8"/>
        <v>0</v>
      </c>
      <c r="U87" s="815">
        <f t="shared" si="8"/>
        <v>0</v>
      </c>
      <c r="V87" s="730">
        <f t="shared" si="8"/>
        <v>0</v>
      </c>
    </row>
    <row r="88" spans="1:22">
      <c r="A88" s="3028" t="s">
        <v>73</v>
      </c>
      <c r="B88" s="3029"/>
      <c r="C88" s="3030"/>
      <c r="D88" s="3031"/>
      <c r="E88" s="656"/>
      <c r="F88" s="657"/>
      <c r="G88" s="658" t="s">
        <v>74</v>
      </c>
      <c r="H88" s="657"/>
      <c r="I88" s="659" t="s">
        <v>74</v>
      </c>
      <c r="J88" s="657"/>
      <c r="K88" s="660" t="s">
        <v>74</v>
      </c>
      <c r="L88" s="657"/>
      <c r="M88" s="2241"/>
      <c r="N88" s="657"/>
      <c r="O88" s="2175"/>
      <c r="P88" s="657"/>
      <c r="Q88" s="2057"/>
      <c r="R88" s="657"/>
      <c r="S88" s="2050"/>
      <c r="T88" s="657"/>
      <c r="U88" s="816" t="s">
        <v>74</v>
      </c>
      <c r="V88" s="657"/>
    </row>
    <row r="89" spans="1:22">
      <c r="A89" s="3032" t="s">
        <v>69</v>
      </c>
      <c r="B89" s="3033"/>
      <c r="C89" s="3033"/>
      <c r="D89" s="3033"/>
      <c r="E89" s="245"/>
      <c r="F89" s="549">
        <f>IF(E89=0, 0,(E89/E94)*100)</f>
        <v>0</v>
      </c>
      <c r="G89" s="246"/>
      <c r="H89" s="549">
        <f>IF(G89=0, 0,(G89/G94)*100)</f>
        <v>0</v>
      </c>
      <c r="I89" s="247"/>
      <c r="J89" s="549">
        <f>IF(I89=0, 0,(I89/I94)*100)</f>
        <v>0</v>
      </c>
      <c r="K89" s="248"/>
      <c r="L89" s="549">
        <f>IF(K89=0, 0,(K89/K94)*100)</f>
        <v>0</v>
      </c>
      <c r="M89" s="2242"/>
      <c r="N89" s="549">
        <f>IF(M89=0, 0,(M89/M94)*100)</f>
        <v>0</v>
      </c>
      <c r="O89" s="2176"/>
      <c r="P89" s="549">
        <f>IF(O89=0, 0,(O89/O94)*100)</f>
        <v>0</v>
      </c>
      <c r="Q89" s="2058"/>
      <c r="R89" s="549">
        <f>IF(Q89=0, 0,(Q89/Q94)*100)</f>
        <v>0</v>
      </c>
      <c r="S89" s="2051"/>
      <c r="T89" s="549">
        <f>IF(S89=0, 0,(S89/S94)*100)</f>
        <v>0</v>
      </c>
      <c r="U89" s="797"/>
      <c r="V89" s="549">
        <f>IF(U89=0, 0,(U89/U94)*100)</f>
        <v>0</v>
      </c>
    </row>
    <row r="90" spans="1:22">
      <c r="A90" s="3034" t="s">
        <v>70</v>
      </c>
      <c r="B90" s="3035"/>
      <c r="C90" s="3035"/>
      <c r="D90" s="3035"/>
      <c r="E90" s="249"/>
      <c r="F90" s="550">
        <f>IF(E90=0, 0,(E90/E94)*100)</f>
        <v>0</v>
      </c>
      <c r="G90" s="250"/>
      <c r="H90" s="550">
        <f>IF(G90=0, 0,(G90/G94)*100)</f>
        <v>0</v>
      </c>
      <c r="I90" s="251"/>
      <c r="J90" s="550">
        <f>IF(I90=0, 0,(I90/I94)*100)</f>
        <v>0</v>
      </c>
      <c r="K90" s="252"/>
      <c r="L90" s="550">
        <f>IF(K90=0, 0,(K90/K94)*100)</f>
        <v>0</v>
      </c>
      <c r="M90" s="2243"/>
      <c r="N90" s="550">
        <f>IF(M90=0, 0,(M90/M94)*100)</f>
        <v>0</v>
      </c>
      <c r="O90" s="2177"/>
      <c r="P90" s="550">
        <f>IF(O90=0, 0,(O90/O94)*100)</f>
        <v>0</v>
      </c>
      <c r="Q90" s="2059"/>
      <c r="R90" s="550">
        <f>IF(Q90=0, 0,(Q90/Q94)*100)</f>
        <v>0</v>
      </c>
      <c r="S90" s="2052"/>
      <c r="T90" s="550">
        <f>IF(S90=0, 0,(S90/S94)*100)</f>
        <v>0</v>
      </c>
      <c r="U90" s="797"/>
      <c r="V90" s="550">
        <f>IF(U90=0, 0,(U90/U94)*100)</f>
        <v>0</v>
      </c>
    </row>
    <row r="91" spans="1:22">
      <c r="A91" s="3036" t="s">
        <v>71</v>
      </c>
      <c r="B91" s="3037"/>
      <c r="C91" s="3037"/>
      <c r="D91" s="3037"/>
      <c r="E91" s="253"/>
      <c r="F91" s="551">
        <f>IF(E91=0, 0,(E91/E94)*100)</f>
        <v>0</v>
      </c>
      <c r="G91" s="254"/>
      <c r="H91" s="551">
        <f>IF(G91=0, 0,(G91/G94)*100)</f>
        <v>0</v>
      </c>
      <c r="I91" s="255"/>
      <c r="J91" s="551">
        <f>IF(I91=0, 0,(I91/I94)*100)</f>
        <v>0</v>
      </c>
      <c r="K91" s="256"/>
      <c r="L91" s="551">
        <f>IF(K91=0, 0,(K91/K94)*100)</f>
        <v>0</v>
      </c>
      <c r="M91" s="2244"/>
      <c r="N91" s="551">
        <f>IF(M91=0, 0,(M91/M94)*100)</f>
        <v>0</v>
      </c>
      <c r="O91" s="2064"/>
      <c r="P91" s="551">
        <f>IF(O91=0, 0,(O91/O94)*100)</f>
        <v>0</v>
      </c>
      <c r="Q91" s="2060"/>
      <c r="R91" s="551">
        <f>IF(Q91=0, 0,(Q91/Q94)*100)</f>
        <v>0</v>
      </c>
      <c r="S91" s="2053"/>
      <c r="T91" s="551">
        <f>IF(S91=0, 0,(S91/S94)*100)</f>
        <v>0</v>
      </c>
      <c r="U91" s="797"/>
      <c r="V91" s="551">
        <f>IF(U91=0, 0,(U91/U94)*100)</f>
        <v>0</v>
      </c>
    </row>
    <row r="92" spans="1:22">
      <c r="A92" s="3038" t="s">
        <v>72</v>
      </c>
      <c r="B92" s="3039"/>
      <c r="C92" s="3039"/>
      <c r="D92" s="3039"/>
      <c r="E92" s="257"/>
      <c r="F92" s="552">
        <f>IF(E92=0, 0,(E92/E94)*100)</f>
        <v>0</v>
      </c>
      <c r="G92" s="258"/>
      <c r="H92" s="552">
        <f>IF(G92=0, 0,(G92/G94)*100)</f>
        <v>0</v>
      </c>
      <c r="I92" s="259"/>
      <c r="J92" s="552">
        <f>IF(I92=0, 0,(I92/I94)*100)</f>
        <v>0</v>
      </c>
      <c r="K92" s="260"/>
      <c r="L92" s="552">
        <f>IF(K92=0, 0,(K92/K94)*100)</f>
        <v>0</v>
      </c>
      <c r="M92" s="2245"/>
      <c r="N92" s="552">
        <f>IF(M92=0, 0,(M92/M94)*100)</f>
        <v>0</v>
      </c>
      <c r="O92" s="2065"/>
      <c r="P92" s="552">
        <f>IF(O92=0, 0,(O92/O94)*100)</f>
        <v>0</v>
      </c>
      <c r="Q92" s="2061"/>
      <c r="R92" s="552">
        <f>IF(Q92=0, 0,(Q92/Q94)*100)</f>
        <v>0</v>
      </c>
      <c r="S92" s="2054"/>
      <c r="T92" s="552">
        <f>IF(S92=0, 0,(S92/S94)*100)</f>
        <v>0</v>
      </c>
      <c r="U92" s="797"/>
      <c r="V92" s="552">
        <f>IF(U92=0, 0,(U92/U94)*100)</f>
        <v>0</v>
      </c>
    </row>
    <row r="93" spans="1:22">
      <c r="A93" s="3040" t="s">
        <v>67</v>
      </c>
      <c r="B93" s="3041"/>
      <c r="C93" s="3041"/>
      <c r="D93" s="3041"/>
      <c r="E93" s="261"/>
      <c r="F93" s="553">
        <f>IF(E93=0, 0,(E93/E94)*100)</f>
        <v>0</v>
      </c>
      <c r="G93" s="262"/>
      <c r="H93" s="553">
        <f>IF(G93=0, 0,(G93/G94)*100)</f>
        <v>0</v>
      </c>
      <c r="I93" s="263"/>
      <c r="J93" s="553">
        <f>IF(I93=0, 0,(I93/I94)*100)</f>
        <v>0</v>
      </c>
      <c r="K93" s="264"/>
      <c r="L93" s="553">
        <f>IF(K93=0, 0,(K93/K94)*100)</f>
        <v>0</v>
      </c>
      <c r="M93" s="2246"/>
      <c r="N93" s="553">
        <f>IF(M93=0, 0,(M93/M94)*100)</f>
        <v>0</v>
      </c>
      <c r="O93" s="2066"/>
      <c r="P93" s="553">
        <f>IF(O93=0, 0,(O93/O94)*100)</f>
        <v>0</v>
      </c>
      <c r="Q93" s="2062"/>
      <c r="R93" s="553">
        <f>IF(Q93=0, 0,(Q93/Q94)*100)</f>
        <v>0</v>
      </c>
      <c r="S93" s="2055"/>
      <c r="T93" s="553">
        <f>IF(S93=0, 0,(S93/S94)*100)</f>
        <v>0</v>
      </c>
      <c r="U93" s="797"/>
      <c r="V93" s="553">
        <f>IF(U93=0, 0,(U93/U94)*100)</f>
        <v>0</v>
      </c>
    </row>
    <row r="94" spans="1:22">
      <c r="A94" s="3042" t="s">
        <v>42</v>
      </c>
      <c r="B94" s="3043"/>
      <c r="C94" s="3043"/>
      <c r="D94" s="3043"/>
      <c r="E94" s="713">
        <f t="shared" ref="E94:V94" si="9">SUM(E89:E93)</f>
        <v>0</v>
      </c>
      <c r="F94" s="731">
        <f t="shared" si="9"/>
        <v>0</v>
      </c>
      <c r="G94" s="749">
        <f t="shared" si="9"/>
        <v>0</v>
      </c>
      <c r="H94" s="731">
        <f t="shared" si="9"/>
        <v>0</v>
      </c>
      <c r="I94" s="767">
        <f t="shared" si="9"/>
        <v>0</v>
      </c>
      <c r="J94" s="731">
        <f t="shared" si="9"/>
        <v>0</v>
      </c>
      <c r="K94" s="785">
        <f t="shared" si="9"/>
        <v>0</v>
      </c>
      <c r="L94" s="731">
        <f t="shared" si="9"/>
        <v>0</v>
      </c>
      <c r="M94" s="2049">
        <f t="shared" si="9"/>
        <v>0</v>
      </c>
      <c r="N94" s="731">
        <f t="shared" si="9"/>
        <v>0</v>
      </c>
      <c r="O94" s="2067">
        <f t="shared" si="9"/>
        <v>0</v>
      </c>
      <c r="P94" s="731">
        <f t="shared" si="9"/>
        <v>0</v>
      </c>
      <c r="Q94" s="2063">
        <f t="shared" si="9"/>
        <v>0</v>
      </c>
      <c r="R94" s="731">
        <f t="shared" si="9"/>
        <v>0</v>
      </c>
      <c r="S94" s="2056">
        <f t="shared" si="9"/>
        <v>0</v>
      </c>
      <c r="T94" s="731">
        <f t="shared" si="9"/>
        <v>0</v>
      </c>
      <c r="U94" s="817">
        <f t="shared" si="9"/>
        <v>0</v>
      </c>
      <c r="V94" s="731">
        <f t="shared" si="9"/>
        <v>0</v>
      </c>
    </row>
    <row r="95" spans="1:22" ht="15" customHeight="1">
      <c r="A95" s="3044" t="s">
        <v>635</v>
      </c>
      <c r="B95" s="3045"/>
      <c r="C95" s="3045"/>
      <c r="D95" s="3046"/>
      <c r="E95" s="842"/>
      <c r="F95" s="843"/>
      <c r="G95" s="844" t="s">
        <v>74</v>
      </c>
      <c r="H95" s="843"/>
      <c r="I95" s="845" t="s">
        <v>74</v>
      </c>
      <c r="J95" s="843"/>
      <c r="K95" s="846" t="s">
        <v>74</v>
      </c>
      <c r="L95" s="843"/>
      <c r="M95" s="2232"/>
      <c r="N95" s="843"/>
      <c r="O95" s="2210"/>
      <c r="P95" s="843"/>
      <c r="Q95" s="2157"/>
      <c r="R95" s="843"/>
      <c r="S95" s="2094"/>
      <c r="T95" s="843"/>
      <c r="U95" s="847" t="s">
        <v>74</v>
      </c>
      <c r="V95" s="843"/>
    </row>
    <row r="96" spans="1:22">
      <c r="A96" s="2975" t="s">
        <v>636</v>
      </c>
      <c r="B96" s="2976"/>
      <c r="C96" s="2976"/>
      <c r="D96" s="2977"/>
      <c r="E96" s="2572"/>
      <c r="F96" s="2573">
        <f>IF(E96=0, 0,(E96/E100)*100)</f>
        <v>0</v>
      </c>
      <c r="G96" s="2572"/>
      <c r="H96" s="2573">
        <f>IF(G96=0, 0,(G96/G100)*100)</f>
        <v>0</v>
      </c>
      <c r="I96" s="2572"/>
      <c r="J96" s="2573">
        <f>IF(I96=0, 0,(I96/I100)*100)</f>
        <v>0</v>
      </c>
      <c r="K96" s="2572"/>
      <c r="L96" s="2573">
        <f>IF(K96=0, 0,(K96/K100)*100)</f>
        <v>0</v>
      </c>
      <c r="M96" s="2572"/>
      <c r="N96" s="2573">
        <f>IF(M96=0, 0,(M96/M100)*100)</f>
        <v>0</v>
      </c>
      <c r="O96" s="2572"/>
      <c r="P96" s="2573">
        <f>IF(O96=0, 0,(O96/O100)*100)</f>
        <v>0</v>
      </c>
      <c r="Q96" s="2572"/>
      <c r="R96" s="2573">
        <f>IF(Q96=0, 0,(Q96/Q100)*100)</f>
        <v>0</v>
      </c>
      <c r="S96" s="2572"/>
      <c r="T96" s="2573">
        <f>IF(S96=0, 0,(S96/S100)*100)</f>
        <v>0</v>
      </c>
      <c r="U96" s="2572"/>
      <c r="V96" s="2573">
        <f>IF(U96=0, 0,(U96/U100)*100)</f>
        <v>0</v>
      </c>
    </row>
    <row r="97" spans="1:22" ht="15" customHeight="1">
      <c r="A97" s="2975" t="s">
        <v>637</v>
      </c>
      <c r="B97" s="2976"/>
      <c r="C97" s="2976"/>
      <c r="D97" s="2977"/>
      <c r="E97" s="2572"/>
      <c r="F97" s="2573">
        <f>IF(E97=0, 0,(E97/E100)*100)</f>
        <v>0</v>
      </c>
      <c r="G97" s="2572"/>
      <c r="H97" s="2573">
        <f>IF(G97=0, 0,(G97/G100)*100)</f>
        <v>0</v>
      </c>
      <c r="I97" s="2572"/>
      <c r="J97" s="2573">
        <f>IF(I97=0, 0,(I97/I100)*100)</f>
        <v>0</v>
      </c>
      <c r="K97" s="2572"/>
      <c r="L97" s="2573">
        <f>IF(K97=0, 0,(K97/K100)*100)</f>
        <v>0</v>
      </c>
      <c r="M97" s="2572"/>
      <c r="N97" s="2573">
        <f>IF(M97=0, 0,(M97/M100)*100)</f>
        <v>0</v>
      </c>
      <c r="O97" s="2572"/>
      <c r="P97" s="2573">
        <f>IF(O97=0, 0,(O97/O100)*100)</f>
        <v>0</v>
      </c>
      <c r="Q97" s="2572"/>
      <c r="R97" s="2573">
        <f>IF(Q97=0, 0,(Q97/Q100)*100)</f>
        <v>0</v>
      </c>
      <c r="S97" s="2572"/>
      <c r="T97" s="2573">
        <f>IF(S97=0, 0,(S97/S100)*100)</f>
        <v>0</v>
      </c>
      <c r="U97" s="2572"/>
      <c r="V97" s="2573">
        <f>IF(U97=0, 0,(U97/U100)*100)</f>
        <v>0</v>
      </c>
    </row>
    <row r="98" spans="1:22" s="2568" customFormat="1" ht="15" customHeight="1">
      <c r="A98" s="2975" t="s">
        <v>638</v>
      </c>
      <c r="B98" s="2976"/>
      <c r="C98" s="2976"/>
      <c r="D98" s="2977"/>
      <c r="E98" s="2572"/>
      <c r="F98" s="2573">
        <f>IF(E98=0, 0,(E98/E100)*100)</f>
        <v>0</v>
      </c>
      <c r="G98" s="2572"/>
      <c r="H98" s="2573">
        <f>IF(G98=0, 0,(G98/G100)*100)</f>
        <v>0</v>
      </c>
      <c r="I98" s="2572"/>
      <c r="J98" s="2573">
        <f>IF(I98=0, 0,(I98/I100)*100)</f>
        <v>0</v>
      </c>
      <c r="K98" s="2572"/>
      <c r="L98" s="2573">
        <f>IF(K98=0, 0,(K98/K100)*100)</f>
        <v>0</v>
      </c>
      <c r="M98" s="2572"/>
      <c r="N98" s="2573">
        <f>IF(M98=0, 0,(M98/M100)*100)</f>
        <v>0</v>
      </c>
      <c r="O98" s="2572"/>
      <c r="P98" s="2573">
        <f>IF(O98=0, 0,(O98/O100)*100)</f>
        <v>0</v>
      </c>
      <c r="Q98" s="2572"/>
      <c r="R98" s="2573">
        <f>IF(Q98=0, 0,(Q98/Q100)*100)</f>
        <v>0</v>
      </c>
      <c r="S98" s="2572"/>
      <c r="T98" s="2573">
        <f>IF(S98=0, 0,(S98/S100)*100)</f>
        <v>0</v>
      </c>
      <c r="U98" s="2572"/>
      <c r="V98" s="2573">
        <f>IF(U98=0, 0,(U98/U100)*100)</f>
        <v>0</v>
      </c>
    </row>
    <row r="99" spans="1:22" ht="12" customHeight="1">
      <c r="A99" s="3040" t="s">
        <v>67</v>
      </c>
      <c r="B99" s="3041"/>
      <c r="C99" s="3041"/>
      <c r="D99" s="3041"/>
      <c r="E99" s="2572"/>
      <c r="F99" s="2573">
        <f>IF(E99=0, 0,(E99/E100)*100)</f>
        <v>0</v>
      </c>
      <c r="G99" s="2572"/>
      <c r="H99" s="2573">
        <f>IF(G99=0, 0,(G99/G100)*100)</f>
        <v>0</v>
      </c>
      <c r="I99" s="2572"/>
      <c r="J99" s="2573">
        <f>IF(I99=0, 0,(I99/I100)*100)</f>
        <v>0</v>
      </c>
      <c r="K99" s="2572"/>
      <c r="L99" s="2573">
        <f>IF(K99=0, 0,(K99/K100)*100)</f>
        <v>0</v>
      </c>
      <c r="M99" s="2572"/>
      <c r="N99" s="2573">
        <f>IF(M99=0, 0,(M99/M100)*100)</f>
        <v>0</v>
      </c>
      <c r="O99" s="2572"/>
      <c r="P99" s="2573">
        <f>IF(O99=0, 0,(O99/O100)*100)</f>
        <v>0</v>
      </c>
      <c r="Q99" s="2572"/>
      <c r="R99" s="2573">
        <f>IF(Q99=0, 0,(Q99/Q100)*100)</f>
        <v>0</v>
      </c>
      <c r="S99" s="2572"/>
      <c r="T99" s="2573">
        <f>IF(S99=0, 0,(S99/S100)*100)</f>
        <v>0</v>
      </c>
      <c r="U99" s="2572"/>
      <c r="V99" s="2573">
        <f>IF(U99=0, 0,(U99/U100)*100)</f>
        <v>0</v>
      </c>
    </row>
    <row r="100" spans="1:22">
      <c r="A100" s="3042" t="s">
        <v>42</v>
      </c>
      <c r="B100" s="3043"/>
      <c r="C100" s="3043"/>
      <c r="D100" s="3043"/>
      <c r="E100" s="2572">
        <f t="shared" ref="E100:V100" si="10">SUM(E94:E99)</f>
        <v>0</v>
      </c>
      <c r="F100" s="2572">
        <f t="shared" si="10"/>
        <v>0</v>
      </c>
      <c r="G100" s="2572">
        <f t="shared" si="10"/>
        <v>0</v>
      </c>
      <c r="H100" s="2572">
        <f t="shared" si="10"/>
        <v>0</v>
      </c>
      <c r="I100" s="2572">
        <f t="shared" si="10"/>
        <v>0</v>
      </c>
      <c r="J100" s="2572">
        <f t="shared" si="10"/>
        <v>0</v>
      </c>
      <c r="K100" s="2572">
        <f t="shared" si="10"/>
        <v>0</v>
      </c>
      <c r="L100" s="2572">
        <f t="shared" si="10"/>
        <v>0</v>
      </c>
      <c r="M100" s="2574">
        <f t="shared" si="10"/>
        <v>0</v>
      </c>
      <c r="N100" s="2572">
        <f t="shared" si="10"/>
        <v>0</v>
      </c>
      <c r="O100" s="2574">
        <f t="shared" si="10"/>
        <v>0</v>
      </c>
      <c r="P100" s="2572">
        <f t="shared" si="10"/>
        <v>0</v>
      </c>
      <c r="Q100" s="2574">
        <f t="shared" si="10"/>
        <v>0</v>
      </c>
      <c r="R100" s="2572">
        <f t="shared" si="10"/>
        <v>0</v>
      </c>
      <c r="S100" s="2574">
        <f t="shared" si="10"/>
        <v>0</v>
      </c>
      <c r="T100" s="2572">
        <f t="shared" si="10"/>
        <v>0</v>
      </c>
      <c r="U100" s="2572">
        <f t="shared" si="10"/>
        <v>0</v>
      </c>
      <c r="V100" s="2572">
        <f t="shared" si="10"/>
        <v>0</v>
      </c>
    </row>
    <row r="101" spans="1:22">
      <c r="A101" s="2568"/>
      <c r="B101" s="2568"/>
      <c r="C101" s="2568"/>
      <c r="D101" s="2568"/>
      <c r="E101" s="2568"/>
      <c r="F101" s="2568"/>
      <c r="G101" s="2568" t="s">
        <v>74</v>
      </c>
      <c r="H101" s="2571" t="s">
        <v>74</v>
      </c>
      <c r="I101" s="2568" t="s">
        <v>74</v>
      </c>
      <c r="J101" s="2568" t="s">
        <v>74</v>
      </c>
      <c r="K101" s="2568" t="s">
        <v>74</v>
      </c>
      <c r="L101" s="2568" t="s">
        <v>74</v>
      </c>
      <c r="M101" s="2568"/>
      <c r="N101" s="2568"/>
      <c r="O101" s="2568"/>
      <c r="P101" s="2568"/>
      <c r="Q101" s="2568"/>
      <c r="R101" s="2568"/>
      <c r="S101" s="2568"/>
      <c r="T101" s="2568"/>
      <c r="U101" s="2568" t="s">
        <v>74</v>
      </c>
      <c r="V101" s="2568"/>
    </row>
    <row r="102" spans="1:22" ht="18.75">
      <c r="A102" s="1050" t="s">
        <v>152</v>
      </c>
      <c r="B102" s="2568"/>
      <c r="C102" s="2568"/>
      <c r="D102" s="2568"/>
      <c r="E102" s="2568"/>
      <c r="F102" s="2568"/>
      <c r="G102" s="2568" t="s">
        <v>74</v>
      </c>
      <c r="H102" s="2568" t="s">
        <v>74</v>
      </c>
      <c r="I102" s="2568" t="s">
        <v>74</v>
      </c>
      <c r="J102" s="2568" t="s">
        <v>74</v>
      </c>
      <c r="K102" s="2568" t="s">
        <v>74</v>
      </c>
      <c r="L102" s="2568" t="s">
        <v>74</v>
      </c>
      <c r="M102" s="2568"/>
      <c r="N102" s="2568"/>
      <c r="O102" s="2568"/>
      <c r="P102" s="2568"/>
      <c r="Q102" s="2568"/>
      <c r="R102" s="2568"/>
      <c r="S102" s="2568"/>
      <c r="T102" s="2568"/>
      <c r="U102" s="2568" t="s">
        <v>74</v>
      </c>
      <c r="V102" s="2568"/>
    </row>
    <row r="103" spans="1:22">
      <c r="A103" s="7" t="s">
        <v>19</v>
      </c>
      <c r="B103" s="2568"/>
      <c r="C103" s="2568"/>
      <c r="D103" s="2568"/>
      <c r="E103" s="2568"/>
      <c r="F103" s="2568"/>
      <c r="G103" s="2568" t="s">
        <v>74</v>
      </c>
      <c r="H103" s="2568" t="s">
        <v>74</v>
      </c>
      <c r="I103" s="2568" t="s">
        <v>74</v>
      </c>
      <c r="J103" s="2568" t="s">
        <v>74</v>
      </c>
      <c r="K103" s="2568" t="s">
        <v>74</v>
      </c>
      <c r="L103" s="2568" t="s">
        <v>74</v>
      </c>
      <c r="M103" s="2568"/>
      <c r="N103" s="2568"/>
      <c r="O103" s="2568"/>
      <c r="P103" s="2568"/>
      <c r="Q103" s="2568"/>
      <c r="R103" s="2568"/>
      <c r="S103" s="2568"/>
      <c r="T103" s="2568"/>
      <c r="U103" s="2568" t="s">
        <v>74</v>
      </c>
      <c r="V103" s="2568"/>
    </row>
    <row r="104" spans="1:22" ht="15.75">
      <c r="A104" s="2998"/>
      <c r="B104" s="2999"/>
      <c r="C104" s="2999"/>
      <c r="D104" s="3000"/>
      <c r="E104" s="3164" t="s">
        <v>22</v>
      </c>
      <c r="F104" s="3165"/>
      <c r="G104" s="3168" t="s">
        <v>23</v>
      </c>
      <c r="H104" s="3169"/>
      <c r="I104" s="3172" t="s">
        <v>24</v>
      </c>
      <c r="J104" s="3173"/>
      <c r="K104" s="3008" t="s">
        <v>25</v>
      </c>
      <c r="L104" s="3009"/>
      <c r="M104" s="3008" t="s">
        <v>26</v>
      </c>
      <c r="N104" s="3009"/>
      <c r="O104" s="3008" t="s">
        <v>27</v>
      </c>
      <c r="P104" s="3009"/>
      <c r="Q104" s="3008" t="s">
        <v>28</v>
      </c>
      <c r="R104" s="3009"/>
      <c r="S104" s="3008" t="s">
        <v>29</v>
      </c>
      <c r="T104" s="3009"/>
      <c r="U104" s="3160" t="s">
        <v>30</v>
      </c>
      <c r="V104" s="3161"/>
    </row>
    <row r="105" spans="1:22">
      <c r="A105" s="3001"/>
      <c r="B105" s="3002"/>
      <c r="C105" s="3002"/>
      <c r="D105" s="3002"/>
      <c r="E105" s="10" t="s">
        <v>21</v>
      </c>
      <c r="F105" s="1943" t="s">
        <v>161</v>
      </c>
      <c r="G105" s="13" t="s">
        <v>21</v>
      </c>
      <c r="H105" s="1943" t="s">
        <v>161</v>
      </c>
      <c r="I105" s="16" t="s">
        <v>21</v>
      </c>
      <c r="J105" s="1943" t="s">
        <v>161</v>
      </c>
      <c r="K105" s="19" t="s">
        <v>21</v>
      </c>
      <c r="L105" s="1943" t="s">
        <v>161</v>
      </c>
      <c r="M105" s="13" t="s">
        <v>21</v>
      </c>
      <c r="N105" s="1943" t="s">
        <v>161</v>
      </c>
      <c r="O105" s="13" t="s">
        <v>21</v>
      </c>
      <c r="P105" s="1943" t="s">
        <v>161</v>
      </c>
      <c r="Q105" s="13" t="s">
        <v>21</v>
      </c>
      <c r="R105" s="1943" t="s">
        <v>161</v>
      </c>
      <c r="S105" s="13" t="s">
        <v>21</v>
      </c>
      <c r="T105" s="1943" t="s">
        <v>161</v>
      </c>
      <c r="U105" s="13" t="s">
        <v>21</v>
      </c>
      <c r="V105" s="1943" t="s">
        <v>161</v>
      </c>
    </row>
    <row r="106" spans="1:22">
      <c r="A106" s="3003">
        <f>1870+125</f>
        <v>1995</v>
      </c>
      <c r="B106" s="3003"/>
      <c r="C106" s="3003"/>
      <c r="D106" s="3003"/>
      <c r="E106" s="265"/>
      <c r="F106" s="554">
        <f>IF(E106=0, 0,(E106/E126)*100)</f>
        <v>0</v>
      </c>
      <c r="G106" s="266"/>
      <c r="H106" s="554">
        <f>IF(G106=0, 0,(G106/G126)*100)</f>
        <v>0</v>
      </c>
      <c r="I106" s="267"/>
      <c r="J106" s="554">
        <f>IF(I106=0, 0,(I106/I126)*100)</f>
        <v>0</v>
      </c>
      <c r="K106" s="268"/>
      <c r="L106" s="554">
        <f>IF(K106=0, 0,(K106/K126)*100)</f>
        <v>0</v>
      </c>
      <c r="M106" s="2535"/>
      <c r="N106" s="554">
        <f>IF(M106=0, 0,(M106/M126)*100)</f>
        <v>0</v>
      </c>
      <c r="O106" s="2478"/>
      <c r="P106" s="554">
        <f>IF(O106=0, 0,(O106/O126)*100)</f>
        <v>0</v>
      </c>
      <c r="Q106" s="2556"/>
      <c r="R106" s="554">
        <f>IF(Q106=0, 0,(Q106/Q126)*100)</f>
        <v>0</v>
      </c>
      <c r="S106" s="2047"/>
      <c r="T106" s="2047"/>
      <c r="U106" s="797"/>
      <c r="V106" s="554">
        <f>IF(U106=0, 0,(U106/U126)*100)</f>
        <v>0</v>
      </c>
    </row>
    <row r="107" spans="1:22">
      <c r="A107" s="3004">
        <f>1870+126</f>
        <v>1996</v>
      </c>
      <c r="B107" s="3004"/>
      <c r="C107" s="3004"/>
      <c r="D107" s="3004"/>
      <c r="E107" s="269"/>
      <c r="F107" s="555">
        <f>IF(E107=0, 0,(E107/E126)*100)</f>
        <v>0</v>
      </c>
      <c r="G107" s="270"/>
      <c r="H107" s="555">
        <f>IF(G107=0, 0,(G107/G126)*100)</f>
        <v>0</v>
      </c>
      <c r="I107" s="271"/>
      <c r="J107" s="555">
        <f>IF(I107=0, 0,(I107/I126)*100)</f>
        <v>0</v>
      </c>
      <c r="K107" s="272"/>
      <c r="L107" s="555">
        <f>IF(K107=0, 0,(K107/K126)*100)</f>
        <v>0</v>
      </c>
      <c r="M107" s="2536"/>
      <c r="N107" s="555">
        <f>IF(M107=0, 0,(M107/M126)*100)</f>
        <v>0</v>
      </c>
      <c r="O107" s="2479"/>
      <c r="P107" s="555">
        <f>IF(O107=0, 0,(O107/O126)*100)</f>
        <v>0</v>
      </c>
      <c r="Q107" s="2557"/>
      <c r="R107" s="555">
        <f>IF(Q107=0, 0,(Q107/Q126)*100)</f>
        <v>0</v>
      </c>
      <c r="S107" s="2007"/>
      <c r="T107" s="2007"/>
      <c r="U107" s="797"/>
      <c r="V107" s="555">
        <f>IF(U107=0, 0,(U107/U126)*100)</f>
        <v>0</v>
      </c>
    </row>
    <row r="108" spans="1:22">
      <c r="A108" s="3005">
        <f>1870+127</f>
        <v>1997</v>
      </c>
      <c r="B108" s="3005"/>
      <c r="C108" s="3005"/>
      <c r="D108" s="3005"/>
      <c r="E108" s="273"/>
      <c r="F108" s="556">
        <f>IF(E108=0, 0,(E108/E126)*100)</f>
        <v>0</v>
      </c>
      <c r="G108" s="274"/>
      <c r="H108" s="556">
        <f>IF(G108=0, 0,(G108/G126)*100)</f>
        <v>0</v>
      </c>
      <c r="I108" s="275"/>
      <c r="J108" s="556">
        <f>IF(I108=0, 0,(I108/I126)*100)</f>
        <v>0</v>
      </c>
      <c r="K108" s="276"/>
      <c r="L108" s="556">
        <f>IF(K108=0, 0,(K108/K126)*100)</f>
        <v>0</v>
      </c>
      <c r="M108" s="2537"/>
      <c r="N108" s="556">
        <f>IF(M108=0, 0,(M108/M126)*100)</f>
        <v>0</v>
      </c>
      <c r="O108" s="2480"/>
      <c r="P108" s="556">
        <f>IF(O108=0, 0,(O108/O126)*100)</f>
        <v>0</v>
      </c>
      <c r="Q108" s="2558"/>
      <c r="R108" s="556">
        <f>IF(Q108=0, 0,(Q108/Q126)*100)</f>
        <v>0</v>
      </c>
      <c r="S108" s="2008"/>
      <c r="T108" s="2008"/>
      <c r="U108" s="797"/>
      <c r="V108" s="556">
        <f>IF(U108=0, 0,(U108/U126)*100)</f>
        <v>0</v>
      </c>
    </row>
    <row r="109" spans="1:22">
      <c r="A109" s="3006">
        <f>1870+128</f>
        <v>1998</v>
      </c>
      <c r="B109" s="3006"/>
      <c r="C109" s="3006"/>
      <c r="D109" s="3006"/>
      <c r="E109" s="277"/>
      <c r="F109" s="557">
        <f>IF(E109=0, 0,(E109/E126)*100)</f>
        <v>0</v>
      </c>
      <c r="G109" s="278"/>
      <c r="H109" s="557">
        <f>IF(G109=0, 0,(G109/G126)*100)</f>
        <v>0</v>
      </c>
      <c r="I109" s="279"/>
      <c r="J109" s="557">
        <f>IF(I109=0, 0,(I109/I126)*100)</f>
        <v>0</v>
      </c>
      <c r="K109" s="280"/>
      <c r="L109" s="557">
        <f>IF(K109=0, 0,(K109/K126)*100)</f>
        <v>0</v>
      </c>
      <c r="M109" s="2538"/>
      <c r="N109" s="557">
        <f>IF(M109=0, 0,(M109/M126)*100)</f>
        <v>0</v>
      </c>
      <c r="O109" s="2481"/>
      <c r="P109" s="557">
        <f>IF(O109=0, 0,(O109/O126)*100)</f>
        <v>0</v>
      </c>
      <c r="Q109" s="2559"/>
      <c r="R109" s="557">
        <f>IF(Q109=0, 0,(Q109/Q126)*100)</f>
        <v>0</v>
      </c>
      <c r="S109" s="2009"/>
      <c r="T109" s="2009"/>
      <c r="U109" s="797"/>
      <c r="V109" s="557">
        <f>IF(U109=0, 0,(U109/U126)*100)</f>
        <v>0</v>
      </c>
    </row>
    <row r="110" spans="1:22">
      <c r="A110" s="3007">
        <f>1870+129</f>
        <v>1999</v>
      </c>
      <c r="B110" s="3007"/>
      <c r="C110" s="3007"/>
      <c r="D110" s="3007"/>
      <c r="E110" s="281"/>
      <c r="F110" s="558">
        <f>IF(E110=0, 0,(E110/E126)*100)</f>
        <v>0</v>
      </c>
      <c r="G110" s="282"/>
      <c r="H110" s="558">
        <f>IF(G110=0, 0,(G110/G126)*100)</f>
        <v>0</v>
      </c>
      <c r="I110" s="283"/>
      <c r="J110" s="558">
        <f>IF(I110=0, 0,(I110/I126)*100)</f>
        <v>0</v>
      </c>
      <c r="K110" s="284"/>
      <c r="L110" s="558">
        <f>IF(K110=0, 0,(K110/K126)*100)</f>
        <v>0</v>
      </c>
      <c r="M110" s="2539"/>
      <c r="N110" s="558">
        <f>IF(M110=0, 0,(M110/M126)*100)</f>
        <v>0</v>
      </c>
      <c r="O110" s="2482"/>
      <c r="P110" s="558">
        <f>IF(O110=0, 0,(O110/O126)*100)</f>
        <v>0</v>
      </c>
      <c r="Q110" s="2560"/>
      <c r="R110" s="558">
        <f>IF(Q110=0, 0,(Q110/Q126)*100)</f>
        <v>0</v>
      </c>
      <c r="S110" s="2010"/>
      <c r="T110" s="2010"/>
      <c r="U110" s="797"/>
      <c r="V110" s="558">
        <f>IF(U110=0, 0,(U110/U126)*100)</f>
        <v>0</v>
      </c>
    </row>
    <row r="111" spans="1:22">
      <c r="A111" s="3065">
        <f>1870+130</f>
        <v>2000</v>
      </c>
      <c r="B111" s="3065"/>
      <c r="C111" s="3065"/>
      <c r="D111" s="3065"/>
      <c r="E111" s="285"/>
      <c r="F111" s="559">
        <f>IF(E111=0, 0,(E111/E126)*100)</f>
        <v>0</v>
      </c>
      <c r="G111" s="286"/>
      <c r="H111" s="559">
        <f>IF(G111=0, 0,(G111/G126)*100)</f>
        <v>0</v>
      </c>
      <c r="I111" s="287"/>
      <c r="J111" s="559">
        <f>IF(I111=0, 0,(I111/I126)*100)</f>
        <v>0</v>
      </c>
      <c r="K111" s="288"/>
      <c r="L111" s="559">
        <f>IF(K111=0, 0,(K111/K126)*100)</f>
        <v>0</v>
      </c>
      <c r="M111" s="2540"/>
      <c r="N111" s="559">
        <f>IF(M111=0, 0,(M111/M126)*100)</f>
        <v>0</v>
      </c>
      <c r="O111" s="2483"/>
      <c r="P111" s="559">
        <f>IF(O111=0, 0,(O111/O126)*100)</f>
        <v>0</v>
      </c>
      <c r="Q111" s="2398"/>
      <c r="R111" s="559">
        <f>IF(Q111=0, 0,(Q111/Q126)*100)</f>
        <v>0</v>
      </c>
      <c r="S111" s="2011"/>
      <c r="T111" s="2011"/>
      <c r="U111" s="797"/>
      <c r="V111" s="559">
        <f>IF(U111=0, 0,(U111/U126)*100)</f>
        <v>0</v>
      </c>
    </row>
    <row r="112" spans="1:22">
      <c r="A112" s="3066">
        <f>1870+131</f>
        <v>2001</v>
      </c>
      <c r="B112" s="3066"/>
      <c r="C112" s="3066"/>
      <c r="D112" s="3066"/>
      <c r="E112" s="289"/>
      <c r="F112" s="560">
        <f>IF(E112=0, 0,(E112/E126)*100)</f>
        <v>0</v>
      </c>
      <c r="G112" s="290"/>
      <c r="H112" s="560">
        <f>IF(G112=0, 0,(G112/G126)*100)</f>
        <v>0</v>
      </c>
      <c r="I112" s="291"/>
      <c r="J112" s="560">
        <f>IF(I112=0, 0,(I112/I126)*100)</f>
        <v>0</v>
      </c>
      <c r="K112" s="292"/>
      <c r="L112" s="560">
        <f>IF(K112=0, 0,(K112/K126)*100)</f>
        <v>0</v>
      </c>
      <c r="M112" s="2541"/>
      <c r="N112" s="560">
        <f>IF(M112=0, 0,(M112/M126)*100)</f>
        <v>0</v>
      </c>
      <c r="O112" s="2484"/>
      <c r="P112" s="560">
        <f>IF(O112=0, 0,(O112/O126)*100)</f>
        <v>0</v>
      </c>
      <c r="Q112" s="2399"/>
      <c r="R112" s="560">
        <f>IF(Q112=0, 0,(Q112/Q126)*100)</f>
        <v>0</v>
      </c>
      <c r="S112" s="2012"/>
      <c r="T112" s="2012"/>
      <c r="U112" s="797"/>
      <c r="V112" s="560">
        <f>IF(U112=0, 0,(U112/U126)*100)</f>
        <v>0</v>
      </c>
    </row>
    <row r="113" spans="1:22">
      <c r="A113" s="3067">
        <f>1870+132</f>
        <v>2002</v>
      </c>
      <c r="B113" s="3067"/>
      <c r="C113" s="3067"/>
      <c r="D113" s="3067"/>
      <c r="E113" s="293"/>
      <c r="F113" s="561">
        <f>IF(E113=0, 0,(E113/E126)*100)</f>
        <v>0</v>
      </c>
      <c r="G113" s="294"/>
      <c r="H113" s="561">
        <f>IF(G113=0, 0,(G113/G126)*100)</f>
        <v>0</v>
      </c>
      <c r="I113" s="295"/>
      <c r="J113" s="561">
        <f>IF(I113=0, 0,(I113/I126)*100)</f>
        <v>0</v>
      </c>
      <c r="K113" s="296"/>
      <c r="L113" s="561">
        <f>IF(K113=0, 0,(K113/K126)*100)</f>
        <v>0</v>
      </c>
      <c r="M113" s="2542"/>
      <c r="N113" s="561">
        <f>IF(M113=0, 0,(M113/M126)*100)</f>
        <v>0</v>
      </c>
      <c r="O113" s="2485"/>
      <c r="P113" s="561">
        <f>IF(O113=0, 0,(O113/O126)*100)</f>
        <v>0</v>
      </c>
      <c r="Q113" s="2400"/>
      <c r="R113" s="561">
        <f>IF(Q113=0, 0,(Q113/Q126)*100)</f>
        <v>0</v>
      </c>
      <c r="S113" s="2013"/>
      <c r="T113" s="2013"/>
      <c r="U113" s="797"/>
      <c r="V113" s="561">
        <f>IF(U113=0, 0,(U113/U126)*100)</f>
        <v>0</v>
      </c>
    </row>
    <row r="114" spans="1:22">
      <c r="A114" s="3068">
        <f>1870+133</f>
        <v>2003</v>
      </c>
      <c r="B114" s="3068"/>
      <c r="C114" s="3068"/>
      <c r="D114" s="3068"/>
      <c r="E114" s="297"/>
      <c r="F114" s="562">
        <f>IF(E114=0, 0,(E114/E126)*100)</f>
        <v>0</v>
      </c>
      <c r="G114" s="298"/>
      <c r="H114" s="562">
        <f>IF(G114=0, 0,(G114/G126)*100)</f>
        <v>0</v>
      </c>
      <c r="I114" s="299"/>
      <c r="J114" s="562">
        <f>IF(I114=0, 0,(I114/I126)*100)</f>
        <v>0</v>
      </c>
      <c r="K114" s="300"/>
      <c r="L114" s="562">
        <f>IF(K114=0, 0,(K114/K126)*100)</f>
        <v>0</v>
      </c>
      <c r="M114" s="2543"/>
      <c r="N114" s="562">
        <f>IF(M114=0, 0,(M114/M126)*100)</f>
        <v>0</v>
      </c>
      <c r="O114" s="2486"/>
      <c r="P114" s="562">
        <f>IF(O114=0, 0,(O114/O126)*100)</f>
        <v>0</v>
      </c>
      <c r="Q114" s="2401"/>
      <c r="R114" s="562">
        <f>IF(Q114=0, 0,(Q114/Q126)*100)</f>
        <v>0</v>
      </c>
      <c r="S114" s="2014"/>
      <c r="T114" s="2014"/>
      <c r="U114" s="797"/>
      <c r="V114" s="562">
        <f>IF(U114=0, 0,(U114/U126)*100)</f>
        <v>0</v>
      </c>
    </row>
    <row r="115" spans="1:22">
      <c r="A115" s="3069">
        <f>1870+134</f>
        <v>2004</v>
      </c>
      <c r="B115" s="3069"/>
      <c r="C115" s="3069"/>
      <c r="D115" s="3069"/>
      <c r="E115" s="301"/>
      <c r="F115" s="563">
        <f>IF(E115=0, 0,(E115/E126)*100)</f>
        <v>0</v>
      </c>
      <c r="G115" s="302"/>
      <c r="H115" s="563">
        <f>IF(G115=0, 0,(G115/G126)*100)</f>
        <v>0</v>
      </c>
      <c r="I115" s="303"/>
      <c r="J115" s="563">
        <f>IF(I115=0, 0,(I115/I126)*100)</f>
        <v>0</v>
      </c>
      <c r="K115" s="304"/>
      <c r="L115" s="563">
        <f>IF(K115=0, 0,(K115/K126)*100)</f>
        <v>0</v>
      </c>
      <c r="M115" s="2544"/>
      <c r="N115" s="563">
        <f>IF(M115=0, 0,(M115/M126)*100)</f>
        <v>0</v>
      </c>
      <c r="O115" s="2487"/>
      <c r="P115" s="563">
        <f>IF(O115=0, 0,(O115/O126)*100)</f>
        <v>0</v>
      </c>
      <c r="Q115" s="2402"/>
      <c r="R115" s="563">
        <f>IF(Q115=0, 0,(Q115/Q126)*100)</f>
        <v>0</v>
      </c>
      <c r="S115" s="2015"/>
      <c r="T115" s="2015"/>
      <c r="U115" s="797"/>
      <c r="V115" s="563">
        <f>IF(U115=0, 0,(U115/U126)*100)</f>
        <v>0</v>
      </c>
    </row>
    <row r="116" spans="1:22">
      <c r="A116" s="3070">
        <f>1870+135</f>
        <v>2005</v>
      </c>
      <c r="B116" s="3070"/>
      <c r="C116" s="3070"/>
      <c r="D116" s="3070"/>
      <c r="E116" s="305"/>
      <c r="F116" s="564">
        <f>IF(E116=0, 0,(E116/E126)*100)</f>
        <v>0</v>
      </c>
      <c r="G116" s="306"/>
      <c r="H116" s="564">
        <f>IF(G116=0, 0,(G116/G126)*100)</f>
        <v>0</v>
      </c>
      <c r="I116" s="307"/>
      <c r="J116" s="564">
        <f>IF(I116=0, 0,(I116/I126)*100)</f>
        <v>0</v>
      </c>
      <c r="K116" s="308"/>
      <c r="L116" s="564">
        <f>IF(K116=0, 0,(K116/K126)*100)</f>
        <v>0</v>
      </c>
      <c r="M116" s="2545"/>
      <c r="N116" s="564">
        <f>IF(M116=0, 0,(M116/M126)*100)</f>
        <v>0</v>
      </c>
      <c r="O116" s="2488"/>
      <c r="P116" s="564">
        <f>IF(O116=0, 0,(O116/O126)*100)</f>
        <v>0</v>
      </c>
      <c r="Q116" s="2403"/>
      <c r="R116" s="564">
        <f>IF(Q116=0, 0,(Q116/Q126)*100)</f>
        <v>0</v>
      </c>
      <c r="S116" s="2016"/>
      <c r="T116" s="2016"/>
      <c r="U116" s="797"/>
      <c r="V116" s="564">
        <f>IF(U116=0, 0,(U116/U126)*100)</f>
        <v>0</v>
      </c>
    </row>
    <row r="117" spans="1:22">
      <c r="A117" s="3071">
        <f>1870+136</f>
        <v>2006</v>
      </c>
      <c r="B117" s="3071"/>
      <c r="C117" s="3071"/>
      <c r="D117" s="3071"/>
      <c r="E117" s="309"/>
      <c r="F117" s="565">
        <f>IF(E117=0, 0,(E117/E126)*100)</f>
        <v>0</v>
      </c>
      <c r="G117" s="310"/>
      <c r="H117" s="565">
        <f>IF(G117=0, 0,(G117/G126)*100)</f>
        <v>0</v>
      </c>
      <c r="I117" s="311"/>
      <c r="J117" s="565">
        <f>IF(I117=0, 0,(I117/I126)*100)</f>
        <v>0</v>
      </c>
      <c r="K117" s="312"/>
      <c r="L117" s="565">
        <f>IF(K117=0, 0,(K117/K126)*100)</f>
        <v>0</v>
      </c>
      <c r="M117" s="2546"/>
      <c r="N117" s="565">
        <f>IF(M117=0, 0,(M117/M126)*100)</f>
        <v>0</v>
      </c>
      <c r="O117" s="2489"/>
      <c r="P117" s="565">
        <f>IF(O117=0, 0,(O117/O126)*100)</f>
        <v>0</v>
      </c>
      <c r="Q117" s="2037"/>
      <c r="R117" s="2037"/>
      <c r="S117" s="2347"/>
      <c r="T117" s="565">
        <f>IF(S117=0, 0,(S117/S126)*100)</f>
        <v>0</v>
      </c>
      <c r="U117" s="797"/>
      <c r="V117" s="565">
        <f>IF(U117=0, 0,(U117/U126)*100)</f>
        <v>0</v>
      </c>
    </row>
    <row r="118" spans="1:22">
      <c r="A118" s="3072">
        <f>1870+137</f>
        <v>2007</v>
      </c>
      <c r="B118" s="3072"/>
      <c r="C118" s="3072"/>
      <c r="D118" s="3072"/>
      <c r="E118" s="313"/>
      <c r="F118" s="566">
        <f>IF(E118=0, 0,(E118/E126)*100)</f>
        <v>0</v>
      </c>
      <c r="G118" s="314"/>
      <c r="H118" s="566">
        <f>IF(G118=0, 0,(G118/G126)*100)</f>
        <v>0</v>
      </c>
      <c r="I118" s="315"/>
      <c r="J118" s="566">
        <f>IF(I118=0, 0,(I118/I126)*100)</f>
        <v>0</v>
      </c>
      <c r="K118" s="316"/>
      <c r="L118" s="566">
        <f>IF(K118=0, 0,(K118/K126)*100)</f>
        <v>0</v>
      </c>
      <c r="M118" s="2547"/>
      <c r="N118" s="566">
        <f>IF(M118=0, 0,(M118/M126)*100)</f>
        <v>0</v>
      </c>
      <c r="O118" s="2490"/>
      <c r="P118" s="566">
        <f>IF(O118=0, 0,(O118/O126)*100)</f>
        <v>0</v>
      </c>
      <c r="Q118" s="2038"/>
      <c r="R118" s="2038"/>
      <c r="S118" s="2348"/>
      <c r="T118" s="566">
        <f>IF(S118=0, 0,(S118/S126)*100)</f>
        <v>0</v>
      </c>
      <c r="U118" s="797"/>
      <c r="V118" s="566">
        <f>IF(U118=0, 0,(U118/U126)*100)</f>
        <v>0</v>
      </c>
    </row>
    <row r="119" spans="1:22">
      <c r="A119" s="3073">
        <f>1870+138</f>
        <v>2008</v>
      </c>
      <c r="B119" s="3073"/>
      <c r="C119" s="3073"/>
      <c r="D119" s="3073"/>
      <c r="E119" s="317"/>
      <c r="F119" s="567">
        <f>IF(E119=0, 0,(E119/E126)*100)</f>
        <v>0</v>
      </c>
      <c r="G119" s="318"/>
      <c r="H119" s="567">
        <f>IF(G119=0, 0,(G119/G126)*100)</f>
        <v>0</v>
      </c>
      <c r="I119" s="319"/>
      <c r="J119" s="567">
        <f>IF(I119=0, 0,(I119/I126)*100)</f>
        <v>0</v>
      </c>
      <c r="K119" s="320"/>
      <c r="L119" s="567">
        <f>IF(K119=0, 0,(K119/K126)*100)</f>
        <v>0</v>
      </c>
      <c r="M119" s="2548"/>
      <c r="N119" s="567">
        <f>IF(M119=0, 0,(M119/M126)*100)</f>
        <v>0</v>
      </c>
      <c r="O119" s="2491"/>
      <c r="P119" s="567">
        <f>IF(O119=0, 0,(O119/O126)*100)</f>
        <v>0</v>
      </c>
      <c r="Q119" s="2039"/>
      <c r="R119" s="2039"/>
      <c r="S119" s="2349"/>
      <c r="T119" s="567">
        <f>IF(S119=0, 0,(S119/S126)*100)</f>
        <v>0</v>
      </c>
      <c r="U119" s="797"/>
      <c r="V119" s="567">
        <f>IF(U119=0, 0,(U119/U126)*100)</f>
        <v>0</v>
      </c>
    </row>
    <row r="120" spans="1:22">
      <c r="A120" s="3074">
        <f>1870+139</f>
        <v>2009</v>
      </c>
      <c r="B120" s="3074"/>
      <c r="C120" s="3074"/>
      <c r="D120" s="3074"/>
      <c r="E120" s="321"/>
      <c r="F120" s="568">
        <f>IF(E120=0, 0,(E120/E126)*100)</f>
        <v>0</v>
      </c>
      <c r="G120" s="322"/>
      <c r="H120" s="568">
        <f>IF(G120=0, 0,(G120/G126)*100)</f>
        <v>0</v>
      </c>
      <c r="I120" s="323"/>
      <c r="J120" s="568">
        <f>IF(I120=0, 0,(I120/I126)*100)</f>
        <v>0</v>
      </c>
      <c r="K120" s="324"/>
      <c r="L120" s="568">
        <f>IF(K120=0, 0,(K120/K126)*100)</f>
        <v>0</v>
      </c>
      <c r="M120" s="2549"/>
      <c r="N120" s="568">
        <f>IF(M120=0, 0,(M120/M126)*100)</f>
        <v>0</v>
      </c>
      <c r="O120" s="2492"/>
      <c r="P120" s="568">
        <f>IF(O120=0, 0,(O120/O126)*100)</f>
        <v>0</v>
      </c>
      <c r="Q120" s="2040"/>
      <c r="R120" s="2040"/>
      <c r="S120" s="2350"/>
      <c r="T120" s="568">
        <f>IF(S120=0, 0,(S120/S126)*100)</f>
        <v>0</v>
      </c>
      <c r="U120" s="797"/>
      <c r="V120" s="568">
        <f>IF(U120=0, 0,(U120/U126)*100)</f>
        <v>0</v>
      </c>
    </row>
    <row r="121" spans="1:22">
      <c r="A121" s="3075">
        <f>1870+140</f>
        <v>2010</v>
      </c>
      <c r="B121" s="3075"/>
      <c r="C121" s="3075"/>
      <c r="D121" s="3075"/>
      <c r="E121" s="325"/>
      <c r="F121" s="569">
        <f>IF(E121=0, 0,(E121/E126)*100)</f>
        <v>0</v>
      </c>
      <c r="G121" s="326"/>
      <c r="H121" s="569">
        <f>IF(G121=0, 0,(G121/G126)*100)</f>
        <v>0</v>
      </c>
      <c r="I121" s="327"/>
      <c r="J121" s="569">
        <f>IF(I121=0, 0,(I121/I126)*100)</f>
        <v>0</v>
      </c>
      <c r="K121" s="328"/>
      <c r="L121" s="569">
        <f>IF(K121=0, 0,(K121/K126)*100)</f>
        <v>0</v>
      </c>
      <c r="M121" s="2550"/>
      <c r="N121" s="569">
        <f>IF(M121=0, 0,(M121/M126)*100)</f>
        <v>0</v>
      </c>
      <c r="O121" s="2493"/>
      <c r="P121" s="569">
        <f>IF(O121=0, 0,(O121/O126)*100)</f>
        <v>0</v>
      </c>
      <c r="Q121" s="2041"/>
      <c r="R121" s="2041"/>
      <c r="S121" s="2351"/>
      <c r="T121" s="569">
        <f>IF(S121=0, 0,(S121/S126)*100)</f>
        <v>0</v>
      </c>
      <c r="U121" s="797"/>
      <c r="V121" s="569">
        <f>IF(U121=0, 0,(U121/U126)*100)</f>
        <v>0</v>
      </c>
    </row>
    <row r="122" spans="1:22">
      <c r="A122" s="3076">
        <f>1870+141</f>
        <v>2011</v>
      </c>
      <c r="B122" s="3076"/>
      <c r="C122" s="3076"/>
      <c r="D122" s="3076"/>
      <c r="E122" s="329"/>
      <c r="F122" s="570">
        <f>IF(E122=0, 0,(E122/E126)*100)</f>
        <v>0</v>
      </c>
      <c r="G122" s="330"/>
      <c r="H122" s="570">
        <f>IF(G122=0, 0,(G122/G126)*100)</f>
        <v>0</v>
      </c>
      <c r="I122" s="331"/>
      <c r="J122" s="570">
        <f>IF(I122=0, 0,(I122/I126)*100)</f>
        <v>0</v>
      </c>
      <c r="K122" s="332"/>
      <c r="L122" s="570">
        <f>IF(K122=0, 0,(K122/K126)*100)</f>
        <v>0</v>
      </c>
      <c r="M122" s="2551"/>
      <c r="N122" s="570">
        <f>IF(M122=0, 0,(M122/M126)*100)</f>
        <v>0</v>
      </c>
      <c r="O122" s="2434"/>
      <c r="P122" s="570">
        <f>IF(O122=0, 0,(O122/O126)*100)</f>
        <v>0</v>
      </c>
      <c r="Q122" s="2042"/>
      <c r="R122" s="2042"/>
      <c r="S122" s="2352"/>
      <c r="T122" s="570">
        <f>IF(S122=0, 0,(S122/S126)*100)</f>
        <v>0</v>
      </c>
      <c r="U122" s="797"/>
      <c r="V122" s="570">
        <f>IF(U122=0, 0,(U122/U126)*100)</f>
        <v>0</v>
      </c>
    </row>
    <row r="123" spans="1:22">
      <c r="A123" s="3077">
        <f>1870+142</f>
        <v>2012</v>
      </c>
      <c r="B123" s="3077"/>
      <c r="C123" s="3077"/>
      <c r="D123" s="3077"/>
      <c r="E123" s="333"/>
      <c r="F123" s="571">
        <f>IF(E123=0, 0,(E123/E126)*100)</f>
        <v>0</v>
      </c>
      <c r="G123" s="334"/>
      <c r="H123" s="571">
        <f>IF(G123=0, 0,(G123/G126)*100)</f>
        <v>0</v>
      </c>
      <c r="I123" s="335"/>
      <c r="J123" s="571">
        <f>IF(I123=0, 0,(I123/I126)*100)</f>
        <v>0</v>
      </c>
      <c r="K123" s="336"/>
      <c r="L123" s="571">
        <f>IF(K123=0, 0,(K123/K126)*100)</f>
        <v>0</v>
      </c>
      <c r="M123" s="2552"/>
      <c r="N123" s="571">
        <f>IF(M123=0, 0,(M123/M126)*100)</f>
        <v>0</v>
      </c>
      <c r="O123" s="2435"/>
      <c r="P123" s="571">
        <f>IF(O123=0, 0,(O123/O126)*100)</f>
        <v>0</v>
      </c>
      <c r="Q123" s="2043"/>
      <c r="R123" s="2043"/>
      <c r="S123" s="2353"/>
      <c r="T123" s="571">
        <f>IF(S123=0, 0,(S123/S126)*100)</f>
        <v>0</v>
      </c>
      <c r="U123" s="797"/>
      <c r="V123" s="571">
        <f>IF(U123=0, 0,(U123/U126)*100)</f>
        <v>0</v>
      </c>
    </row>
    <row r="124" spans="1:22">
      <c r="A124" s="3078">
        <f>1870+143</f>
        <v>2013</v>
      </c>
      <c r="B124" s="3078"/>
      <c r="C124" s="3078"/>
      <c r="D124" s="3078"/>
      <c r="E124" s="337"/>
      <c r="F124" s="572">
        <f>IF(E124=0, 0,(E124/E126)*100)</f>
        <v>0</v>
      </c>
      <c r="G124" s="338"/>
      <c r="H124" s="572">
        <f>IF(G124=0, 0,(G124/G126)*100)</f>
        <v>0</v>
      </c>
      <c r="I124" s="339"/>
      <c r="J124" s="572">
        <f>IF(I124=0, 0,(I124/I126)*100)</f>
        <v>0</v>
      </c>
      <c r="K124" s="340"/>
      <c r="L124" s="572">
        <f>IF(K124=0, 0,(K124/K126)*100)</f>
        <v>0</v>
      </c>
      <c r="M124" s="2553"/>
      <c r="N124" s="572">
        <f>IF(M124=0, 0,(M124/M126)*100)</f>
        <v>0</v>
      </c>
      <c r="O124" s="2436"/>
      <c r="P124" s="572">
        <f>IF(O124=0, 0,(O124/O126)*100)</f>
        <v>0</v>
      </c>
      <c r="Q124" s="2044"/>
      <c r="R124" s="2044"/>
      <c r="S124" s="2354"/>
      <c r="T124" s="572">
        <f>IF(S124=0, 0,(S124/S126)*100)</f>
        <v>0</v>
      </c>
      <c r="U124" s="797"/>
      <c r="V124" s="572">
        <f>IF(U124=0, 0,(U124/U126)*100)</f>
        <v>0</v>
      </c>
    </row>
    <row r="125" spans="1:22">
      <c r="A125" s="3079">
        <f>1870+144</f>
        <v>2014</v>
      </c>
      <c r="B125" s="3079"/>
      <c r="C125" s="3079"/>
      <c r="D125" s="3079"/>
      <c r="E125" s="341"/>
      <c r="F125" s="573">
        <f>IF(E125=0, 0,(E125/E126)*100)</f>
        <v>0</v>
      </c>
      <c r="G125" s="342"/>
      <c r="H125" s="573">
        <f>IF(G125=0, 0,(G125/G126)*100)</f>
        <v>0</v>
      </c>
      <c r="I125" s="343"/>
      <c r="J125" s="573">
        <f>IF(I125=0, 0,(I125/I126)*100)</f>
        <v>0</v>
      </c>
      <c r="K125" s="344"/>
      <c r="L125" s="573">
        <f>IF(K125=0, 0,(K125/K126)*100)</f>
        <v>0</v>
      </c>
      <c r="M125" s="2554"/>
      <c r="N125" s="573">
        <f>IF(M125=0, 0,(M125/M126)*100)</f>
        <v>0</v>
      </c>
      <c r="O125" s="2437"/>
      <c r="P125" s="573">
        <f>IF(O125=0, 0,(O125/O126)*100)</f>
        <v>0</v>
      </c>
      <c r="Q125" s="2045"/>
      <c r="R125" s="2045"/>
      <c r="S125" s="2320"/>
      <c r="T125" s="573">
        <f>IF(S125=0, 0,(S125/S126)*100)</f>
        <v>0</v>
      </c>
      <c r="U125" s="797"/>
      <c r="V125" s="573">
        <f>IF(U125=0, 0,(U125/U126)*100)</f>
        <v>0</v>
      </c>
    </row>
    <row r="126" spans="1:22">
      <c r="A126" s="3080" t="s">
        <v>36</v>
      </c>
      <c r="B126" s="3081"/>
      <c r="C126" s="3081"/>
      <c r="D126" s="3081"/>
      <c r="E126" s="714">
        <f t="shared" ref="E126:V126" si="11">SUM(E106:E125)</f>
        <v>0</v>
      </c>
      <c r="F126" s="732">
        <f t="shared" si="11"/>
        <v>0</v>
      </c>
      <c r="G126" s="750">
        <f t="shared" si="11"/>
        <v>0</v>
      </c>
      <c r="H126" s="732">
        <f t="shared" si="11"/>
        <v>0</v>
      </c>
      <c r="I126" s="768">
        <f t="shared" si="11"/>
        <v>0</v>
      </c>
      <c r="J126" s="732">
        <f t="shared" si="11"/>
        <v>0</v>
      </c>
      <c r="K126" s="786">
        <f t="shared" si="11"/>
        <v>0</v>
      </c>
      <c r="L126" s="732">
        <f t="shared" si="11"/>
        <v>0</v>
      </c>
      <c r="M126" s="2555">
        <f t="shared" si="11"/>
        <v>0</v>
      </c>
      <c r="N126" s="732">
        <f t="shared" si="11"/>
        <v>0</v>
      </c>
      <c r="O126" s="2438">
        <f t="shared" si="11"/>
        <v>0</v>
      </c>
      <c r="P126" s="732">
        <f t="shared" si="11"/>
        <v>0</v>
      </c>
      <c r="Q126" s="2404">
        <f t="shared" si="11"/>
        <v>0</v>
      </c>
      <c r="R126" s="732">
        <f t="shared" si="11"/>
        <v>0</v>
      </c>
      <c r="S126" s="2321">
        <f t="shared" si="11"/>
        <v>0</v>
      </c>
      <c r="T126" s="732">
        <f t="shared" si="11"/>
        <v>0</v>
      </c>
      <c r="U126" s="818">
        <f t="shared" si="11"/>
        <v>0</v>
      </c>
      <c r="V126" s="732">
        <f t="shared" si="11"/>
        <v>0</v>
      </c>
    </row>
    <row r="127" spans="1:22">
      <c r="A127" s="3082" t="s">
        <v>37</v>
      </c>
      <c r="B127" s="3083"/>
      <c r="C127" s="3084"/>
      <c r="D127" s="3085"/>
      <c r="E127" s="661"/>
      <c r="F127" s="2561"/>
      <c r="G127" s="662" t="s">
        <v>74</v>
      </c>
      <c r="H127" s="2561"/>
      <c r="I127" s="663" t="s">
        <v>74</v>
      </c>
      <c r="J127" s="2561"/>
      <c r="K127" s="664" t="s">
        <v>74</v>
      </c>
      <c r="L127" s="2561"/>
      <c r="M127" s="2504"/>
      <c r="N127" s="2561"/>
      <c r="O127" s="2439"/>
      <c r="P127" s="2561"/>
      <c r="Q127" s="2405"/>
      <c r="R127" s="2561"/>
      <c r="S127" s="2322"/>
      <c r="T127" s="2561"/>
      <c r="U127" s="819" t="s">
        <v>74</v>
      </c>
      <c r="V127" s="2561"/>
    </row>
    <row r="128" spans="1:22">
      <c r="A128" s="3086" t="s">
        <v>38</v>
      </c>
      <c r="B128" s="3087"/>
      <c r="C128" s="3088"/>
      <c r="D128" s="3089"/>
      <c r="E128" s="665"/>
      <c r="F128" s="666"/>
      <c r="G128" s="667" t="s">
        <v>74</v>
      </c>
      <c r="H128" s="666"/>
      <c r="I128" s="668" t="s">
        <v>74</v>
      </c>
      <c r="J128" s="666"/>
      <c r="K128" s="669" t="s">
        <v>74</v>
      </c>
      <c r="L128" s="666"/>
      <c r="M128" s="2505"/>
      <c r="N128" s="666"/>
      <c r="O128" s="2440"/>
      <c r="P128" s="666"/>
      <c r="Q128" s="2381"/>
      <c r="R128" s="666"/>
      <c r="S128" s="2323"/>
      <c r="T128" s="666"/>
      <c r="U128" s="820" t="s">
        <v>74</v>
      </c>
      <c r="V128" s="666"/>
    </row>
    <row r="129" spans="1:22">
      <c r="A129" s="3090" t="s">
        <v>39</v>
      </c>
      <c r="B129" s="3091"/>
      <c r="C129" s="3091"/>
      <c r="D129" s="3091"/>
      <c r="E129" s="345"/>
      <c r="F129" s="574">
        <f>IF(E129=0, 0,(E129/E133)*100)</f>
        <v>0</v>
      </c>
      <c r="G129" s="346"/>
      <c r="H129" s="574">
        <f>IF(G129=0, 0,(G129/G133)*100)</f>
        <v>0</v>
      </c>
      <c r="I129" s="347"/>
      <c r="J129" s="574">
        <f>IF(I129=0, 0,(I129/I133)*100)</f>
        <v>0</v>
      </c>
      <c r="K129" s="348"/>
      <c r="L129" s="574">
        <f>IF(K129=0, 0,(K129/K133)*100)</f>
        <v>0</v>
      </c>
      <c r="M129" s="2506"/>
      <c r="N129" s="574">
        <f>IF(M129=0, 0,(M129/M133)*100)</f>
        <v>0</v>
      </c>
      <c r="O129" s="2441"/>
      <c r="P129" s="574">
        <f>IF(O129=0, 0,(O129/O133)*100)</f>
        <v>0</v>
      </c>
      <c r="Q129" s="2382"/>
      <c r="R129" s="574">
        <f>IF(Q129=0, 0,(Q129/Q133)*100)</f>
        <v>0</v>
      </c>
      <c r="S129" s="2324"/>
      <c r="T129" s="574">
        <f>IF(S129=0, 0,(S129/S133)*100)</f>
        <v>0</v>
      </c>
      <c r="U129" s="797"/>
      <c r="V129" s="574">
        <f>IF(U129=0, 0,(U129/U133)*100)</f>
        <v>0</v>
      </c>
    </row>
    <row r="130" spans="1:22">
      <c r="A130" s="3092" t="s">
        <v>40</v>
      </c>
      <c r="B130" s="3093"/>
      <c r="C130" s="3093"/>
      <c r="D130" s="3093"/>
      <c r="E130" s="349"/>
      <c r="F130" s="575">
        <f>IF(E130=0, 0,(E130/E133)*100)</f>
        <v>0</v>
      </c>
      <c r="G130" s="350"/>
      <c r="H130" s="575">
        <f>IF(G130=0, 0,(G130/G133)*100)</f>
        <v>0</v>
      </c>
      <c r="I130" s="351"/>
      <c r="J130" s="575">
        <f>IF(I130=0, 0,(I130/I133)*100)</f>
        <v>0</v>
      </c>
      <c r="K130" s="352"/>
      <c r="L130" s="575">
        <f>IF(K130=0, 0,(K130/K133)*100)</f>
        <v>0</v>
      </c>
      <c r="M130" s="2507"/>
      <c r="N130" s="575">
        <f>IF(M130=0, 0,(M130/M133)*100)</f>
        <v>0</v>
      </c>
      <c r="O130" s="2442"/>
      <c r="P130" s="575">
        <f>IF(O130=0, 0,(O130/O133)*100)</f>
        <v>0</v>
      </c>
      <c r="Q130" s="2383"/>
      <c r="R130" s="575">
        <f>IF(Q130=0, 0,(Q130/Q133)*100)</f>
        <v>0</v>
      </c>
      <c r="S130" s="2325"/>
      <c r="T130" s="575">
        <f>IF(S130=0, 0,(S130/S133)*100)</f>
        <v>0</v>
      </c>
      <c r="U130" s="797"/>
      <c r="V130" s="575">
        <f>IF(U130=0, 0,(U130/U133)*100)</f>
        <v>0</v>
      </c>
    </row>
    <row r="131" spans="1:22">
      <c r="A131" s="3094" t="s">
        <v>41</v>
      </c>
      <c r="B131" s="3095"/>
      <c r="C131" s="3095"/>
      <c r="D131" s="3095"/>
      <c r="E131" s="353"/>
      <c r="F131" s="576">
        <f>IF(E131=0, 0,(E131/E133)*100)</f>
        <v>0</v>
      </c>
      <c r="G131" s="354"/>
      <c r="H131" s="576">
        <f>IF(G131=0, 0,(G131/G133)*100)</f>
        <v>0</v>
      </c>
      <c r="I131" s="355"/>
      <c r="J131" s="576">
        <f>IF(I131=0, 0,(I131/I133)*100)</f>
        <v>0</v>
      </c>
      <c r="K131" s="356"/>
      <c r="L131" s="576">
        <f>IF(K131=0, 0,(K131/K133)*100)</f>
        <v>0</v>
      </c>
      <c r="M131" s="2508"/>
      <c r="N131" s="576">
        <f>IF(M131=0, 0,(M131/M133)*100)</f>
        <v>0</v>
      </c>
      <c r="O131" s="2443"/>
      <c r="P131" s="576">
        <f>IF(O131=0, 0,(O131/O133)*100)</f>
        <v>0</v>
      </c>
      <c r="Q131" s="2384"/>
      <c r="R131" s="576">
        <f>IF(Q131=0, 0,(Q131/Q133)*100)</f>
        <v>0</v>
      </c>
      <c r="S131" s="2326"/>
      <c r="T131" s="576">
        <f>IF(S131=0, 0,(S131/S133)*100)</f>
        <v>0</v>
      </c>
      <c r="U131" s="797"/>
      <c r="V131" s="576">
        <f>IF(U131=0, 0,(U131/U133)*100)</f>
        <v>0</v>
      </c>
    </row>
    <row r="132" spans="1:22">
      <c r="A132" s="3096" t="s">
        <v>35</v>
      </c>
      <c r="B132" s="3097"/>
      <c r="C132" s="3097"/>
      <c r="D132" s="3097"/>
      <c r="E132" s="357"/>
      <c r="F132" s="577">
        <f>IF(E132=0, 0,(E132/E133)*100)</f>
        <v>0</v>
      </c>
      <c r="G132" s="358"/>
      <c r="H132" s="577">
        <f>IF(G132=0, 0,(G132/G133)*100)</f>
        <v>0</v>
      </c>
      <c r="I132" s="359"/>
      <c r="J132" s="577">
        <f>IF(I132=0, 0,(I132/I133)*100)</f>
        <v>0</v>
      </c>
      <c r="K132" s="360"/>
      <c r="L132" s="577">
        <f>IF(K132=0, 0,(K132/K133)*100)</f>
        <v>0</v>
      </c>
      <c r="M132" s="2509"/>
      <c r="N132" s="577">
        <f>IF(M132=0, 0,(M132/M133)*100)</f>
        <v>0</v>
      </c>
      <c r="O132" s="2444"/>
      <c r="P132" s="577">
        <f>IF(O132=0, 0,(O132/O133)*100)</f>
        <v>0</v>
      </c>
      <c r="Q132" s="2385"/>
      <c r="R132" s="577">
        <f>IF(Q132=0, 0,(Q132/Q133)*100)</f>
        <v>0</v>
      </c>
      <c r="S132" s="2327"/>
      <c r="T132" s="577">
        <f>IF(S132=0, 0,(S132/S133)*100)</f>
        <v>0</v>
      </c>
      <c r="U132" s="797"/>
      <c r="V132" s="577">
        <f>IF(U132=0, 0,(U132/U133)*100)</f>
        <v>0</v>
      </c>
    </row>
    <row r="133" spans="1:22">
      <c r="A133" s="3098" t="s">
        <v>42</v>
      </c>
      <c r="B133" s="3099"/>
      <c r="C133" s="3099"/>
      <c r="D133" s="3099"/>
      <c r="E133" s="715">
        <f t="shared" ref="E133:V133" si="12">SUM(E129:E132)</f>
        <v>0</v>
      </c>
      <c r="F133" s="733">
        <f t="shared" si="12"/>
        <v>0</v>
      </c>
      <c r="G133" s="751">
        <f t="shared" si="12"/>
        <v>0</v>
      </c>
      <c r="H133" s="733">
        <f t="shared" si="12"/>
        <v>0</v>
      </c>
      <c r="I133" s="769">
        <f t="shared" si="12"/>
        <v>0</v>
      </c>
      <c r="J133" s="733">
        <f t="shared" si="12"/>
        <v>0</v>
      </c>
      <c r="K133" s="787">
        <f t="shared" si="12"/>
        <v>0</v>
      </c>
      <c r="L133" s="733">
        <f t="shared" si="12"/>
        <v>0</v>
      </c>
      <c r="M133" s="2510">
        <f t="shared" si="12"/>
        <v>0</v>
      </c>
      <c r="N133" s="733">
        <f t="shared" si="12"/>
        <v>0</v>
      </c>
      <c r="O133" s="2445">
        <f t="shared" si="12"/>
        <v>0</v>
      </c>
      <c r="P133" s="733">
        <f t="shared" si="12"/>
        <v>0</v>
      </c>
      <c r="Q133" s="2386">
        <f t="shared" si="12"/>
        <v>0</v>
      </c>
      <c r="R133" s="733">
        <f t="shared" si="12"/>
        <v>0</v>
      </c>
      <c r="S133" s="2328">
        <f t="shared" si="12"/>
        <v>0</v>
      </c>
      <c r="T133" s="733">
        <f t="shared" si="12"/>
        <v>0</v>
      </c>
      <c r="U133" s="821">
        <f t="shared" si="12"/>
        <v>0</v>
      </c>
      <c r="V133" s="733">
        <f t="shared" si="12"/>
        <v>0</v>
      </c>
    </row>
    <row r="134" spans="1:22">
      <c r="A134" s="3100" t="s">
        <v>43</v>
      </c>
      <c r="B134" s="3101"/>
      <c r="C134" s="3102"/>
      <c r="D134" s="3103"/>
      <c r="E134" s="670"/>
      <c r="F134" s="671"/>
      <c r="G134" s="672" t="s">
        <v>74</v>
      </c>
      <c r="H134" s="671"/>
      <c r="I134" s="673" t="s">
        <v>74</v>
      </c>
      <c r="J134" s="671"/>
      <c r="K134" s="674" t="s">
        <v>74</v>
      </c>
      <c r="L134" s="671"/>
      <c r="M134" s="2511"/>
      <c r="N134" s="671"/>
      <c r="O134" s="2446"/>
      <c r="P134" s="671"/>
      <c r="Q134" s="2387"/>
      <c r="R134" s="671"/>
      <c r="S134" s="2329"/>
      <c r="T134" s="671"/>
      <c r="U134" s="822" t="s">
        <v>74</v>
      </c>
      <c r="V134" s="671"/>
    </row>
    <row r="135" spans="1:22">
      <c r="A135" s="3104" t="s">
        <v>44</v>
      </c>
      <c r="B135" s="3105"/>
      <c r="C135" s="3105"/>
      <c r="D135" s="3105"/>
      <c r="E135" s="361"/>
      <c r="F135" s="578">
        <f>IF(E135=0, 0,(E135/E139)*100)</f>
        <v>0</v>
      </c>
      <c r="G135" s="362"/>
      <c r="H135" s="578">
        <f>IF(G135=0, 0,(G135/G139)*100)</f>
        <v>0</v>
      </c>
      <c r="I135" s="363"/>
      <c r="J135" s="578">
        <f>IF(I135=0, 0,(I135/I139)*100)</f>
        <v>0</v>
      </c>
      <c r="K135" s="364"/>
      <c r="L135" s="578">
        <f>IF(K135=0, 0,(K135/K139)*100)</f>
        <v>0</v>
      </c>
      <c r="M135" s="2512"/>
      <c r="N135" s="578">
        <f>IF(M135=0, 0,(M135/M139)*100)</f>
        <v>0</v>
      </c>
      <c r="O135" s="2447"/>
      <c r="P135" s="578">
        <f>IF(O135=0, 0,(O135/O139)*100)</f>
        <v>0</v>
      </c>
      <c r="Q135" s="2388"/>
      <c r="R135" s="578">
        <f>IF(Q135=0, 0,(Q135/Q139)*100)</f>
        <v>0</v>
      </c>
      <c r="S135" s="2330"/>
      <c r="T135" s="578">
        <f>IF(S135=0, 0,(S135/S139)*100)</f>
        <v>0</v>
      </c>
      <c r="U135" s="797"/>
      <c r="V135" s="578">
        <f>IF(U135=0, 0,(U135/U139)*100)</f>
        <v>0</v>
      </c>
    </row>
    <row r="136" spans="1:22">
      <c r="A136" s="3047" t="s">
        <v>45</v>
      </c>
      <c r="B136" s="3048"/>
      <c r="C136" s="3048"/>
      <c r="D136" s="3048"/>
      <c r="E136" s="365"/>
      <c r="F136" s="579">
        <f>IF(E136=0, 0,(E136/E139)*100)</f>
        <v>0</v>
      </c>
      <c r="G136" s="366"/>
      <c r="H136" s="579">
        <f>IF(G136=0, 0,(G136/G139)*100)</f>
        <v>0</v>
      </c>
      <c r="I136" s="367"/>
      <c r="J136" s="579">
        <f>IF(I136=0, 0,(I136/I139)*100)</f>
        <v>0</v>
      </c>
      <c r="K136" s="368"/>
      <c r="L136" s="579">
        <f>IF(K136=0, 0,(K136/K139)*100)</f>
        <v>0</v>
      </c>
      <c r="M136" s="2513"/>
      <c r="N136" s="579">
        <f>IF(M136=0, 0,(M136/M139)*100)</f>
        <v>0</v>
      </c>
      <c r="O136" s="2448"/>
      <c r="P136" s="579">
        <f>IF(O136=0, 0,(O136/O139)*100)</f>
        <v>0</v>
      </c>
      <c r="Q136" s="2389"/>
      <c r="R136" s="579">
        <f>IF(Q136=0, 0,(Q136/Q139)*100)</f>
        <v>0</v>
      </c>
      <c r="S136" s="2331"/>
      <c r="T136" s="579">
        <f>IF(S136=0, 0,(S136/S139)*100)</f>
        <v>0</v>
      </c>
      <c r="U136" s="797"/>
      <c r="V136" s="579">
        <f>IF(U136=0, 0,(U136/U139)*100)</f>
        <v>0</v>
      </c>
    </row>
    <row r="137" spans="1:22">
      <c r="A137" s="3049" t="s">
        <v>46</v>
      </c>
      <c r="B137" s="3050"/>
      <c r="C137" s="3050"/>
      <c r="D137" s="3050"/>
      <c r="E137" s="369"/>
      <c r="F137" s="580">
        <f>IF(E137=0, 0,(E137/E139)*100)</f>
        <v>0</v>
      </c>
      <c r="G137" s="370"/>
      <c r="H137" s="580">
        <f>IF(G137=0, 0,(G137/G139)*100)</f>
        <v>0</v>
      </c>
      <c r="I137" s="371"/>
      <c r="J137" s="580">
        <f>IF(I137=0, 0,(I137/I139)*100)</f>
        <v>0</v>
      </c>
      <c r="K137" s="372"/>
      <c r="L137" s="580">
        <f>IF(K137=0, 0,(K137/K139)*100)</f>
        <v>0</v>
      </c>
      <c r="M137" s="2514"/>
      <c r="N137" s="580">
        <f>IF(M137=0, 0,(M137/M139)*100)</f>
        <v>0</v>
      </c>
      <c r="O137" s="2449"/>
      <c r="P137" s="580">
        <f>IF(O137=0, 0,(O137/O139)*100)</f>
        <v>0</v>
      </c>
      <c r="Q137" s="2390"/>
      <c r="R137" s="580">
        <f>IF(Q137=0, 0,(Q137/Q139)*100)</f>
        <v>0</v>
      </c>
      <c r="S137" s="2332"/>
      <c r="T137" s="580">
        <f>IF(S137=0, 0,(S137/S139)*100)</f>
        <v>0</v>
      </c>
      <c r="U137" s="797"/>
      <c r="V137" s="580">
        <f>IF(U137=0, 0,(U137/U139)*100)</f>
        <v>0</v>
      </c>
    </row>
    <row r="138" spans="1:22">
      <c r="A138" s="3051" t="s">
        <v>35</v>
      </c>
      <c r="B138" s="3052"/>
      <c r="C138" s="3052"/>
      <c r="D138" s="3052"/>
      <c r="E138" s="373"/>
      <c r="F138" s="581">
        <f>IF(E138=0, 0,(E138/E139)*100)</f>
        <v>0</v>
      </c>
      <c r="G138" s="374"/>
      <c r="H138" s="581">
        <f>IF(G138=0, 0,(G138/G139)*100)</f>
        <v>0</v>
      </c>
      <c r="I138" s="375"/>
      <c r="J138" s="581">
        <f>IF(I138=0, 0,(I138/I139)*100)</f>
        <v>0</v>
      </c>
      <c r="K138" s="376"/>
      <c r="L138" s="581">
        <f>IF(K138=0, 0,(K138/K139)*100)</f>
        <v>0</v>
      </c>
      <c r="M138" s="2515"/>
      <c r="N138" s="581">
        <f>IF(M138=0, 0,(M138/M139)*100)</f>
        <v>0</v>
      </c>
      <c r="O138" s="2450"/>
      <c r="P138" s="581">
        <f>IF(O138=0, 0,(O138/O139)*100)</f>
        <v>0</v>
      </c>
      <c r="Q138" s="2391"/>
      <c r="R138" s="581">
        <f>IF(Q138=0, 0,(Q138/Q139)*100)</f>
        <v>0</v>
      </c>
      <c r="S138" s="2333"/>
      <c r="T138" s="581">
        <f>IF(S138=0, 0,(S138/S139)*100)</f>
        <v>0</v>
      </c>
      <c r="U138" s="797"/>
      <c r="V138" s="581">
        <f>IF(U138=0, 0,(U138/U139)*100)</f>
        <v>0</v>
      </c>
    </row>
    <row r="139" spans="1:22">
      <c r="A139" s="3053" t="s">
        <v>42</v>
      </c>
      <c r="B139" s="3054"/>
      <c r="C139" s="3054"/>
      <c r="D139" s="3054"/>
      <c r="E139" s="716">
        <f t="shared" ref="E139:V139" si="13">SUM(E135:E138)</f>
        <v>0</v>
      </c>
      <c r="F139" s="734">
        <f t="shared" si="13"/>
        <v>0</v>
      </c>
      <c r="G139" s="752">
        <f t="shared" si="13"/>
        <v>0</v>
      </c>
      <c r="H139" s="734">
        <f t="shared" si="13"/>
        <v>0</v>
      </c>
      <c r="I139" s="770">
        <f t="shared" si="13"/>
        <v>0</v>
      </c>
      <c r="J139" s="734">
        <f t="shared" si="13"/>
        <v>0</v>
      </c>
      <c r="K139" s="788">
        <f t="shared" si="13"/>
        <v>0</v>
      </c>
      <c r="L139" s="734">
        <f t="shared" si="13"/>
        <v>0</v>
      </c>
      <c r="M139" s="2516">
        <f t="shared" si="13"/>
        <v>0</v>
      </c>
      <c r="N139" s="734">
        <f t="shared" si="13"/>
        <v>0</v>
      </c>
      <c r="O139" s="2451">
        <f t="shared" si="13"/>
        <v>0</v>
      </c>
      <c r="P139" s="734">
        <f t="shared" si="13"/>
        <v>0</v>
      </c>
      <c r="Q139" s="2392">
        <f t="shared" si="13"/>
        <v>0</v>
      </c>
      <c r="R139" s="734">
        <f t="shared" si="13"/>
        <v>0</v>
      </c>
      <c r="S139" s="2334">
        <f t="shared" si="13"/>
        <v>0</v>
      </c>
      <c r="T139" s="734">
        <f t="shared" si="13"/>
        <v>0</v>
      </c>
      <c r="U139" s="823">
        <f t="shared" si="13"/>
        <v>0</v>
      </c>
      <c r="V139" s="734">
        <f t="shared" si="13"/>
        <v>0</v>
      </c>
    </row>
    <row r="140" spans="1:22">
      <c r="A140" s="3055" t="s">
        <v>47</v>
      </c>
      <c r="B140" s="3056"/>
      <c r="C140" s="3057"/>
      <c r="D140" s="3058"/>
      <c r="E140" s="675"/>
      <c r="F140" s="676"/>
      <c r="G140" s="677" t="s">
        <v>74</v>
      </c>
      <c r="H140" s="676"/>
      <c r="I140" s="678" t="s">
        <v>74</v>
      </c>
      <c r="J140" s="676"/>
      <c r="K140" s="679" t="s">
        <v>74</v>
      </c>
      <c r="L140" s="676"/>
      <c r="M140" s="2517"/>
      <c r="N140" s="676"/>
      <c r="O140" s="2452"/>
      <c r="P140" s="676"/>
      <c r="Q140" s="2393"/>
      <c r="R140" s="676"/>
      <c r="S140" s="2335"/>
      <c r="T140" s="676"/>
      <c r="U140" s="824" t="s">
        <v>74</v>
      </c>
      <c r="V140" s="676"/>
    </row>
    <row r="141" spans="1:22">
      <c r="A141" s="3059" t="s">
        <v>48</v>
      </c>
      <c r="B141" s="3060"/>
      <c r="C141" s="3060"/>
      <c r="D141" s="3060"/>
      <c r="E141" s="377"/>
      <c r="F141" s="582">
        <f>IF(E141=0, 0,(E141/E147)*100)</f>
        <v>0</v>
      </c>
      <c r="G141" s="378"/>
      <c r="H141" s="582">
        <f>IF(G141=0, 0,(G141/G147)*100)</f>
        <v>0</v>
      </c>
      <c r="I141" s="379"/>
      <c r="J141" s="582">
        <f>IF(I141=0, 0,(I141/I147)*100)</f>
        <v>0</v>
      </c>
      <c r="K141" s="380"/>
      <c r="L141" s="582">
        <f>IF(K141=0, 0,(K141/K147)*100)</f>
        <v>0</v>
      </c>
      <c r="M141" s="2518"/>
      <c r="N141" s="582">
        <f>IF(M141=0, 0,(M141/M147)*100)</f>
        <v>0</v>
      </c>
      <c r="O141" s="2453"/>
      <c r="P141" s="582">
        <f>IF(O141=0, 0,(O141/O147)*100)</f>
        <v>0</v>
      </c>
      <c r="Q141" s="2394"/>
      <c r="R141" s="582">
        <f>IF(Q141=0, 0,(Q141/Q147)*100)</f>
        <v>0</v>
      </c>
      <c r="S141" s="2336"/>
      <c r="T141" s="582">
        <f>IF(S141=0, 0,(S141/S147)*100)</f>
        <v>0</v>
      </c>
      <c r="U141" s="797"/>
      <c r="V141" s="582">
        <f>IF(U141=0, 0,(U141/U147)*100)</f>
        <v>0</v>
      </c>
    </row>
    <row r="142" spans="1:22">
      <c r="A142" s="3061" t="s">
        <v>49</v>
      </c>
      <c r="B142" s="3062"/>
      <c r="C142" s="3062"/>
      <c r="D142" s="3062"/>
      <c r="E142" s="381"/>
      <c r="F142" s="583">
        <f>IF(E142=0, 0,(E142/E147)*100)</f>
        <v>0</v>
      </c>
      <c r="G142" s="382"/>
      <c r="H142" s="583">
        <f>IF(G142=0, 0,(G142/G147)*100)</f>
        <v>0</v>
      </c>
      <c r="I142" s="383"/>
      <c r="J142" s="583">
        <f>IF(I142=0, 0,(I142/I147)*100)</f>
        <v>0</v>
      </c>
      <c r="K142" s="384"/>
      <c r="L142" s="583">
        <f>IF(K142=0, 0,(K142/K147)*100)</f>
        <v>0</v>
      </c>
      <c r="M142" s="2519"/>
      <c r="N142" s="583">
        <f>IF(M142=0, 0,(M142/M147)*100)</f>
        <v>0</v>
      </c>
      <c r="O142" s="2454"/>
      <c r="P142" s="583">
        <f>IF(O142=0, 0,(O142/O147)*100)</f>
        <v>0</v>
      </c>
      <c r="Q142" s="2395"/>
      <c r="R142" s="583">
        <f>IF(Q142=0, 0,(Q142/Q147)*100)</f>
        <v>0</v>
      </c>
      <c r="S142" s="2303"/>
      <c r="T142" s="583">
        <f>IF(S142=0, 0,(S142/S147)*100)</f>
        <v>0</v>
      </c>
      <c r="U142" s="797"/>
      <c r="V142" s="583">
        <f>IF(U142=0, 0,(U142/U147)*100)</f>
        <v>0</v>
      </c>
    </row>
    <row r="143" spans="1:22">
      <c r="A143" s="3063" t="s">
        <v>50</v>
      </c>
      <c r="B143" s="3064"/>
      <c r="C143" s="3064"/>
      <c r="D143" s="3064"/>
      <c r="E143" s="385"/>
      <c r="F143" s="584">
        <f>IF(E143=0, 0,(E143/E147)*100)</f>
        <v>0</v>
      </c>
      <c r="G143" s="386"/>
      <c r="H143" s="584">
        <f>IF(G143=0, 0,(G143/G147)*100)</f>
        <v>0</v>
      </c>
      <c r="I143" s="387"/>
      <c r="J143" s="584">
        <f>IF(I143=0, 0,(I143/I147)*100)</f>
        <v>0</v>
      </c>
      <c r="K143" s="388"/>
      <c r="L143" s="584">
        <f>IF(K143=0, 0,(K143/K147)*100)</f>
        <v>0</v>
      </c>
      <c r="M143" s="2520"/>
      <c r="N143" s="584">
        <f>IF(M143=0, 0,(M143/M147)*100)</f>
        <v>0</v>
      </c>
      <c r="O143" s="2455"/>
      <c r="P143" s="584">
        <f>IF(O143=0, 0,(O143/O147)*100)</f>
        <v>0</v>
      </c>
      <c r="Q143" s="2396"/>
      <c r="R143" s="584">
        <f>IF(Q143=0, 0,(Q143/Q147)*100)</f>
        <v>0</v>
      </c>
      <c r="S143" s="2304"/>
      <c r="T143" s="584">
        <f>IF(S143=0, 0,(S143/S147)*100)</f>
        <v>0</v>
      </c>
      <c r="U143" s="797"/>
      <c r="V143" s="584">
        <f>IF(U143=0, 0,(U143/U147)*100)</f>
        <v>0</v>
      </c>
    </row>
    <row r="144" spans="1:22">
      <c r="A144" s="3122" t="s">
        <v>51</v>
      </c>
      <c r="B144" s="3123"/>
      <c r="C144" s="3123"/>
      <c r="D144" s="3123"/>
      <c r="E144" s="389"/>
      <c r="F144" s="585">
        <f>IF(E144=0, 0,(E144/E147)*100)</f>
        <v>0</v>
      </c>
      <c r="G144" s="390"/>
      <c r="H144" s="585">
        <f>IF(G144=0, 0,(G144/G147)*100)</f>
        <v>0</v>
      </c>
      <c r="I144" s="391"/>
      <c r="J144" s="585">
        <f>IF(I144=0, 0,(I144/I147)*100)</f>
        <v>0</v>
      </c>
      <c r="K144" s="392"/>
      <c r="L144" s="585">
        <f>IF(K144=0, 0,(K144/K147)*100)</f>
        <v>0</v>
      </c>
      <c r="M144" s="2521"/>
      <c r="N144" s="585">
        <f>IF(M144=0, 0,(M144/M147)*100)</f>
        <v>0</v>
      </c>
      <c r="O144" s="2456"/>
      <c r="P144" s="585">
        <f>IF(O144=0, 0,(O144/O147)*100)</f>
        <v>0</v>
      </c>
      <c r="Q144" s="2397"/>
      <c r="R144" s="585">
        <f>IF(Q144=0, 0,(Q144/Q147)*100)</f>
        <v>0</v>
      </c>
      <c r="S144" s="2305"/>
      <c r="T144" s="585">
        <f>IF(S144=0, 0,(S144/S147)*100)</f>
        <v>0</v>
      </c>
      <c r="U144" s="797"/>
      <c r="V144" s="585">
        <f>IF(U144=0, 0,(U144/U147)*100)</f>
        <v>0</v>
      </c>
    </row>
    <row r="145" spans="1:22">
      <c r="A145" s="3124" t="s">
        <v>52</v>
      </c>
      <c r="B145" s="3125"/>
      <c r="C145" s="3125"/>
      <c r="D145" s="3125"/>
      <c r="E145" s="393"/>
      <c r="F145" s="586">
        <f>IF(E145=0, 0,(E145/E147)*100)</f>
        <v>0</v>
      </c>
      <c r="G145" s="394"/>
      <c r="H145" s="586">
        <f>IF(G145=0, 0,(G145/G147)*100)</f>
        <v>0</v>
      </c>
      <c r="I145" s="395"/>
      <c r="J145" s="586">
        <f>IF(I145=0, 0,(I145/I147)*100)</f>
        <v>0</v>
      </c>
      <c r="K145" s="396"/>
      <c r="L145" s="586">
        <f>IF(K145=0, 0,(K145/K147)*100)</f>
        <v>0</v>
      </c>
      <c r="M145" s="2522"/>
      <c r="N145" s="586">
        <f>IF(M145=0, 0,(M145/M147)*100)</f>
        <v>0</v>
      </c>
      <c r="O145" s="2457"/>
      <c r="P145" s="586">
        <f>IF(O145=0, 0,(O145/O147)*100)</f>
        <v>0</v>
      </c>
      <c r="Q145" s="2366"/>
      <c r="R145" s="586">
        <f>IF(Q145=0, 0,(Q145/Q147)*100)</f>
        <v>0</v>
      </c>
      <c r="S145" s="2306"/>
      <c r="T145" s="586">
        <f>IF(S145=0, 0,(S145/S147)*100)</f>
        <v>0</v>
      </c>
      <c r="U145" s="797"/>
      <c r="V145" s="586">
        <f>IF(U145=0, 0,(U145/U147)*100)</f>
        <v>0</v>
      </c>
    </row>
    <row r="146" spans="1:22">
      <c r="A146" s="3126" t="s">
        <v>53</v>
      </c>
      <c r="B146" s="3127"/>
      <c r="C146" s="3127"/>
      <c r="D146" s="3127"/>
      <c r="E146" s="397"/>
      <c r="F146" s="587">
        <f>IF(E146=0, 0,(E146/E147)*100)</f>
        <v>0</v>
      </c>
      <c r="G146" s="398"/>
      <c r="H146" s="587">
        <f>IF(G146=0, 0,(G146/G147)*100)</f>
        <v>0</v>
      </c>
      <c r="I146" s="399"/>
      <c r="J146" s="587">
        <f>IF(I146=0, 0,(I146/I147)*100)</f>
        <v>0</v>
      </c>
      <c r="K146" s="400"/>
      <c r="L146" s="587">
        <f>IF(K146=0, 0,(K146/K147)*100)</f>
        <v>0</v>
      </c>
      <c r="M146" s="2523"/>
      <c r="N146" s="587">
        <f>IF(M146=0, 0,(M146/M147)*100)</f>
        <v>0</v>
      </c>
      <c r="O146" s="2458"/>
      <c r="P146" s="587">
        <f>IF(O146=0, 0,(O146/O147)*100)</f>
        <v>0</v>
      </c>
      <c r="Q146" s="2367"/>
      <c r="R146" s="587">
        <f>IF(Q146=0, 0,(Q146/Q147)*100)</f>
        <v>0</v>
      </c>
      <c r="S146" s="2307"/>
      <c r="T146" s="587">
        <f>IF(S146=0, 0,(S146/S147)*100)</f>
        <v>0</v>
      </c>
      <c r="U146" s="797"/>
      <c r="V146" s="587">
        <f>IF(U146=0, 0,(U146/U147)*100)</f>
        <v>0</v>
      </c>
    </row>
    <row r="147" spans="1:22">
      <c r="A147" s="3128" t="s">
        <v>42</v>
      </c>
      <c r="B147" s="3129"/>
      <c r="C147" s="3129"/>
      <c r="D147" s="3129"/>
      <c r="E147" s="717">
        <f t="shared" ref="E147:V147" si="14">SUM(E141:E146)</f>
        <v>0</v>
      </c>
      <c r="F147" s="735">
        <f t="shared" si="14"/>
        <v>0</v>
      </c>
      <c r="G147" s="753">
        <f t="shared" si="14"/>
        <v>0</v>
      </c>
      <c r="H147" s="735">
        <f t="shared" si="14"/>
        <v>0</v>
      </c>
      <c r="I147" s="771">
        <f t="shared" si="14"/>
        <v>0</v>
      </c>
      <c r="J147" s="735">
        <f t="shared" si="14"/>
        <v>0</v>
      </c>
      <c r="K147" s="789">
        <f t="shared" si="14"/>
        <v>0</v>
      </c>
      <c r="L147" s="735">
        <f t="shared" si="14"/>
        <v>0</v>
      </c>
      <c r="M147" s="2524">
        <f t="shared" si="14"/>
        <v>0</v>
      </c>
      <c r="N147" s="735">
        <f t="shared" si="14"/>
        <v>0</v>
      </c>
      <c r="O147" s="2459">
        <f t="shared" si="14"/>
        <v>0</v>
      </c>
      <c r="P147" s="735">
        <f t="shared" si="14"/>
        <v>0</v>
      </c>
      <c r="Q147" s="2368">
        <f t="shared" si="14"/>
        <v>0</v>
      </c>
      <c r="R147" s="735">
        <f t="shared" si="14"/>
        <v>0</v>
      </c>
      <c r="S147" s="2308">
        <f t="shared" si="14"/>
        <v>0</v>
      </c>
      <c r="T147" s="735">
        <f t="shared" si="14"/>
        <v>0</v>
      </c>
      <c r="U147" s="825">
        <f t="shared" si="14"/>
        <v>0</v>
      </c>
      <c r="V147" s="735">
        <f t="shared" si="14"/>
        <v>0</v>
      </c>
    </row>
    <row r="148" spans="1:22">
      <c r="A148" s="3130" t="s">
        <v>54</v>
      </c>
      <c r="B148" s="3131"/>
      <c r="C148" s="3132"/>
      <c r="D148" s="3133"/>
      <c r="E148" s="680"/>
      <c r="F148" s="681"/>
      <c r="G148" s="682" t="s">
        <v>74</v>
      </c>
      <c r="H148" s="681"/>
      <c r="I148" s="683" t="s">
        <v>74</v>
      </c>
      <c r="J148" s="681"/>
      <c r="K148" s="684" t="s">
        <v>74</v>
      </c>
      <c r="L148" s="681"/>
      <c r="M148" s="2525"/>
      <c r="N148" s="681"/>
      <c r="O148" s="2460"/>
      <c r="P148" s="681"/>
      <c r="Q148" s="2369"/>
      <c r="R148" s="681"/>
      <c r="S148" s="2309"/>
      <c r="T148" s="681"/>
      <c r="U148" s="826" t="s">
        <v>74</v>
      </c>
      <c r="V148" s="681"/>
    </row>
    <row r="149" spans="1:22">
      <c r="A149" s="3134" t="s">
        <v>55</v>
      </c>
      <c r="B149" s="3135"/>
      <c r="C149" s="3135"/>
      <c r="D149" s="3135"/>
      <c r="E149" s="401"/>
      <c r="F149" s="588">
        <f>IF(E149=0, 0,(E149/E154)*100)</f>
        <v>0</v>
      </c>
      <c r="G149" s="402"/>
      <c r="H149" s="588">
        <f>IF(G149=0, 0,(G149/G154)*100)</f>
        <v>0</v>
      </c>
      <c r="I149" s="403"/>
      <c r="J149" s="588">
        <f>IF(I149=0, 0,(I149/I154)*100)</f>
        <v>0</v>
      </c>
      <c r="K149" s="404"/>
      <c r="L149" s="588">
        <f>IF(K149=0, 0,(K149/K154)*100)</f>
        <v>0</v>
      </c>
      <c r="M149" s="2526"/>
      <c r="N149" s="588">
        <f>IF(M149=0, 0,(M149/M154)*100)</f>
        <v>0</v>
      </c>
      <c r="O149" s="2461"/>
      <c r="P149" s="588">
        <f>IF(O149=0, 0,(O149/O154)*100)</f>
        <v>0</v>
      </c>
      <c r="Q149" s="2370"/>
      <c r="R149" s="588">
        <f>IF(Q149=0, 0,(Q149/Q154)*100)</f>
        <v>0</v>
      </c>
      <c r="S149" s="2310"/>
      <c r="T149" s="588">
        <f>IF(S149=0, 0,(S149/S154)*100)</f>
        <v>0</v>
      </c>
      <c r="U149" s="797"/>
      <c r="V149" s="588">
        <f>IF(U149=0, 0,(U149/U154)*100)</f>
        <v>0</v>
      </c>
    </row>
    <row r="150" spans="1:22">
      <c r="A150" s="3136" t="s">
        <v>56</v>
      </c>
      <c r="B150" s="3137"/>
      <c r="C150" s="3137"/>
      <c r="D150" s="3137"/>
      <c r="E150" s="405"/>
      <c r="F150" s="589">
        <f>IF(E150=0, 0,(E150/E154)*100)</f>
        <v>0</v>
      </c>
      <c r="G150" s="406"/>
      <c r="H150" s="589">
        <f>IF(G150=0, 0,(G150/G154)*100)</f>
        <v>0</v>
      </c>
      <c r="I150" s="407"/>
      <c r="J150" s="589">
        <f>IF(I150=0, 0,(I150/I154)*100)</f>
        <v>0</v>
      </c>
      <c r="K150" s="408"/>
      <c r="L150" s="589">
        <f>IF(K150=0, 0,(K150/K154)*100)</f>
        <v>0</v>
      </c>
      <c r="M150" s="2527"/>
      <c r="N150" s="589">
        <f>IF(M150=0, 0,(M150/M154)*100)</f>
        <v>0</v>
      </c>
      <c r="O150" s="2462"/>
      <c r="P150" s="589">
        <f>IF(O150=0, 0,(O150/O154)*100)</f>
        <v>0</v>
      </c>
      <c r="Q150" s="2371"/>
      <c r="R150" s="589">
        <f>IF(Q150=0, 0,(Q150/Q154)*100)</f>
        <v>0</v>
      </c>
      <c r="S150" s="2311"/>
      <c r="T150" s="589">
        <f>IF(S150=0, 0,(S150/S154)*100)</f>
        <v>0</v>
      </c>
      <c r="U150" s="797"/>
      <c r="V150" s="589">
        <f>IF(U150=0, 0,(U150/U154)*100)</f>
        <v>0</v>
      </c>
    </row>
    <row r="151" spans="1:22">
      <c r="A151" s="3138" t="s">
        <v>57</v>
      </c>
      <c r="B151" s="3139"/>
      <c r="C151" s="3139"/>
      <c r="D151" s="3139"/>
      <c r="E151" s="409"/>
      <c r="F151" s="590">
        <f>IF(E151=0, 0,(E151/E154)*100)</f>
        <v>0</v>
      </c>
      <c r="G151" s="410"/>
      <c r="H151" s="590">
        <f>IF(G151=0, 0,(G151/G154)*100)</f>
        <v>0</v>
      </c>
      <c r="I151" s="411"/>
      <c r="J151" s="590">
        <f>IF(I151=0, 0,(I151/I154)*100)</f>
        <v>0</v>
      </c>
      <c r="K151" s="412"/>
      <c r="L151" s="590">
        <f>IF(K151=0, 0,(K151/K154)*100)</f>
        <v>0</v>
      </c>
      <c r="M151" s="2528"/>
      <c r="N151" s="590">
        <f>IF(M151=0, 0,(M151/M154)*100)</f>
        <v>0</v>
      </c>
      <c r="O151" s="2463"/>
      <c r="P151" s="590">
        <f>IF(O151=0, 0,(O151/O154)*100)</f>
        <v>0</v>
      </c>
      <c r="Q151" s="2372"/>
      <c r="R151" s="590">
        <f>IF(Q151=0, 0,(Q151/Q154)*100)</f>
        <v>0</v>
      </c>
      <c r="S151" s="2312"/>
      <c r="T151" s="590">
        <f>IF(S151=0, 0,(S151/S154)*100)</f>
        <v>0</v>
      </c>
      <c r="U151" s="797"/>
      <c r="V151" s="590">
        <f>IF(U151=0, 0,(U151/U154)*100)</f>
        <v>0</v>
      </c>
    </row>
    <row r="152" spans="1:22">
      <c r="A152" s="3140" t="s">
        <v>58</v>
      </c>
      <c r="B152" s="3141"/>
      <c r="C152" s="3141"/>
      <c r="D152" s="3141"/>
      <c r="E152" s="413"/>
      <c r="F152" s="591">
        <f>IF(E152=0, 0,(E152/E154)*100)</f>
        <v>0</v>
      </c>
      <c r="G152" s="414"/>
      <c r="H152" s="591">
        <f>IF(G152=0, 0,(G152/G154)*100)</f>
        <v>0</v>
      </c>
      <c r="I152" s="415"/>
      <c r="J152" s="591">
        <f>IF(I152=0, 0,(I152/I154)*100)</f>
        <v>0</v>
      </c>
      <c r="K152" s="416"/>
      <c r="L152" s="591">
        <f>IF(K152=0, 0,(K152/K154)*100)</f>
        <v>0</v>
      </c>
      <c r="M152" s="2529"/>
      <c r="N152" s="591">
        <f>IF(M152=0, 0,(M152/M154)*100)</f>
        <v>0</v>
      </c>
      <c r="O152" s="2464"/>
      <c r="P152" s="591">
        <f>IF(O152=0, 0,(O152/O154)*100)</f>
        <v>0</v>
      </c>
      <c r="Q152" s="2373"/>
      <c r="R152" s="591">
        <f>IF(Q152=0, 0,(Q152/Q154)*100)</f>
        <v>0</v>
      </c>
      <c r="S152" s="2313"/>
      <c r="T152" s="591">
        <f>IF(S152=0, 0,(S152/S154)*100)</f>
        <v>0</v>
      </c>
      <c r="U152" s="797"/>
      <c r="V152" s="591">
        <f>IF(U152=0, 0,(U152/U154)*100)</f>
        <v>0</v>
      </c>
    </row>
    <row r="153" spans="1:22">
      <c r="A153" s="3142" t="s">
        <v>53</v>
      </c>
      <c r="B153" s="3143"/>
      <c r="C153" s="3143"/>
      <c r="D153" s="3143"/>
      <c r="E153" s="417"/>
      <c r="F153" s="592">
        <f>IF(E153=0, 0,(E153/E154)*100)</f>
        <v>0</v>
      </c>
      <c r="G153" s="418"/>
      <c r="H153" s="592">
        <f>IF(G153=0, 0,(G153/G154)*100)</f>
        <v>0</v>
      </c>
      <c r="I153" s="419"/>
      <c r="J153" s="592">
        <f>IF(I153=0, 0,(I153/I154)*100)</f>
        <v>0</v>
      </c>
      <c r="K153" s="420"/>
      <c r="L153" s="592">
        <f>IF(K153=0, 0,(K153/K154)*100)</f>
        <v>0</v>
      </c>
      <c r="M153" s="2530"/>
      <c r="N153" s="592">
        <f>IF(M153=0, 0,(M153/M154)*100)</f>
        <v>0</v>
      </c>
      <c r="O153" s="2426"/>
      <c r="P153" s="592">
        <f>IF(O153=0, 0,(O153/O154)*100)</f>
        <v>0</v>
      </c>
      <c r="Q153" s="2374"/>
      <c r="R153" s="592">
        <f>IF(Q153=0, 0,(Q153/Q154)*100)</f>
        <v>0</v>
      </c>
      <c r="S153" s="2314"/>
      <c r="T153" s="592">
        <f>IF(S153=0, 0,(S153/S154)*100)</f>
        <v>0</v>
      </c>
      <c r="U153" s="797"/>
      <c r="V153" s="592">
        <f>IF(U153=0, 0,(U153/U154)*100)</f>
        <v>0</v>
      </c>
    </row>
    <row r="154" spans="1:22">
      <c r="A154" s="3144" t="s">
        <v>42</v>
      </c>
      <c r="B154" s="3145"/>
      <c r="C154" s="3145"/>
      <c r="D154" s="3145"/>
      <c r="E154" s="718">
        <f t="shared" ref="E154:V154" si="15">SUM(E149:E153)</f>
        <v>0</v>
      </c>
      <c r="F154" s="736">
        <f t="shared" si="15"/>
        <v>0</v>
      </c>
      <c r="G154" s="754">
        <f t="shared" si="15"/>
        <v>0</v>
      </c>
      <c r="H154" s="736">
        <f t="shared" si="15"/>
        <v>0</v>
      </c>
      <c r="I154" s="772">
        <f t="shared" si="15"/>
        <v>0</v>
      </c>
      <c r="J154" s="736">
        <f t="shared" si="15"/>
        <v>0</v>
      </c>
      <c r="K154" s="790">
        <f t="shared" si="15"/>
        <v>0</v>
      </c>
      <c r="L154" s="736">
        <f t="shared" si="15"/>
        <v>0</v>
      </c>
      <c r="M154" s="2531">
        <f t="shared" si="15"/>
        <v>0</v>
      </c>
      <c r="N154" s="736">
        <f t="shared" si="15"/>
        <v>0</v>
      </c>
      <c r="O154" s="2427">
        <f t="shared" si="15"/>
        <v>0</v>
      </c>
      <c r="P154" s="736">
        <f t="shared" si="15"/>
        <v>0</v>
      </c>
      <c r="Q154" s="2375">
        <f t="shared" si="15"/>
        <v>0</v>
      </c>
      <c r="R154" s="736">
        <f t="shared" si="15"/>
        <v>0</v>
      </c>
      <c r="S154" s="2315">
        <f t="shared" si="15"/>
        <v>0</v>
      </c>
      <c r="T154" s="736">
        <f t="shared" si="15"/>
        <v>0</v>
      </c>
      <c r="U154" s="827">
        <f t="shared" si="15"/>
        <v>0</v>
      </c>
      <c r="V154" s="736">
        <f t="shared" si="15"/>
        <v>0</v>
      </c>
    </row>
    <row r="155" spans="1:22">
      <c r="A155" s="3146" t="s">
        <v>59</v>
      </c>
      <c r="B155" s="3147"/>
      <c r="C155" s="3148"/>
      <c r="D155" s="3149"/>
      <c r="E155" s="685"/>
      <c r="F155" s="686"/>
      <c r="G155" s="687" t="s">
        <v>74</v>
      </c>
      <c r="H155" s="686"/>
      <c r="I155" s="688" t="s">
        <v>74</v>
      </c>
      <c r="J155" s="686"/>
      <c r="K155" s="689" t="s">
        <v>74</v>
      </c>
      <c r="L155" s="686"/>
      <c r="M155" s="2532"/>
      <c r="N155" s="686"/>
      <c r="O155" s="2428"/>
      <c r="P155" s="686"/>
      <c r="Q155" s="2376"/>
      <c r="R155" s="686"/>
      <c r="S155" s="2316"/>
      <c r="T155" s="686"/>
      <c r="U155" s="828" t="s">
        <v>74</v>
      </c>
      <c r="V155" s="686"/>
    </row>
    <row r="156" spans="1:22">
      <c r="A156" s="3150" t="s">
        <v>60</v>
      </c>
      <c r="B156" s="3151"/>
      <c r="C156" s="3151"/>
      <c r="D156" s="3151"/>
      <c r="E156" s="421"/>
      <c r="F156" s="593">
        <f>IF(E156=0, 0,(E156/E159)*100)</f>
        <v>0</v>
      </c>
      <c r="G156" s="422"/>
      <c r="H156" s="593">
        <f>IF(G156=0, 0,(G156/G159)*100)</f>
        <v>0</v>
      </c>
      <c r="I156" s="423"/>
      <c r="J156" s="593">
        <f>IF(I156=0, 0,(I156/I159)*100)</f>
        <v>0</v>
      </c>
      <c r="K156" s="424"/>
      <c r="L156" s="593">
        <f>IF(K156=0, 0,(K156/K159)*100)</f>
        <v>0</v>
      </c>
      <c r="M156" s="2533"/>
      <c r="N156" s="593">
        <f>IF(M156=0, 0,(M156/M159)*100)</f>
        <v>0</v>
      </c>
      <c r="O156" s="2430"/>
      <c r="P156" s="593">
        <f>IF(O156=0, 0,(O156/O159)*100)</f>
        <v>0</v>
      </c>
      <c r="Q156" s="2377"/>
      <c r="R156" s="593">
        <f>IF(Q156=0, 0,(Q156/Q159)*100)</f>
        <v>0</v>
      </c>
      <c r="S156" s="2317"/>
      <c r="T156" s="593">
        <f>IF(S156=0, 0,(S156/S159)*100)</f>
        <v>0</v>
      </c>
      <c r="U156" s="797"/>
      <c r="V156" s="593">
        <f>IF(U156=0, 0,(U156/U159)*100)</f>
        <v>0</v>
      </c>
    </row>
    <row r="157" spans="1:22">
      <c r="A157" s="3152" t="s">
        <v>61</v>
      </c>
      <c r="B157" s="3153"/>
      <c r="C157" s="3153"/>
      <c r="D157" s="3153"/>
      <c r="E157" s="425"/>
      <c r="F157" s="594">
        <f>IF(E157=0, 0,(E157/E159)*100)</f>
        <v>0</v>
      </c>
      <c r="G157" s="426"/>
      <c r="H157" s="594">
        <f>IF(G157=0, 0,(G157/G159)*100)</f>
        <v>0</v>
      </c>
      <c r="I157" s="427"/>
      <c r="J157" s="594">
        <f>IF(I157=0, 0,(I157/I159)*100)</f>
        <v>0</v>
      </c>
      <c r="K157" s="428"/>
      <c r="L157" s="594">
        <f>IF(K157=0, 0,(K157/K159)*100)</f>
        <v>0</v>
      </c>
      <c r="M157" s="2534"/>
      <c r="N157" s="594">
        <f>IF(M157=0, 0,(M157/M159)*100)</f>
        <v>0</v>
      </c>
      <c r="O157" s="2431"/>
      <c r="P157" s="594">
        <f>IF(O157=0, 0,(O157/O159)*100)</f>
        <v>0</v>
      </c>
      <c r="Q157" s="2378"/>
      <c r="R157" s="594">
        <f>IF(Q157=0, 0,(Q157/Q159)*100)</f>
        <v>0</v>
      </c>
      <c r="S157" s="2318"/>
      <c r="T157" s="594">
        <f>IF(S157=0, 0,(S157/S159)*100)</f>
        <v>0</v>
      </c>
      <c r="U157" s="797"/>
      <c r="V157" s="594">
        <f>IF(U157=0, 0,(U157/U159)*100)</f>
        <v>0</v>
      </c>
    </row>
    <row r="158" spans="1:22">
      <c r="A158" s="3154" t="s">
        <v>53</v>
      </c>
      <c r="B158" s="3155"/>
      <c r="C158" s="3155"/>
      <c r="D158" s="3155"/>
      <c r="E158" s="429"/>
      <c r="F158" s="595">
        <f>IF(E158=0, 0,(E158/E159)*100)</f>
        <v>0</v>
      </c>
      <c r="G158" s="430"/>
      <c r="H158" s="595">
        <f>IF(G158=0, 0,(G158/G159)*100)</f>
        <v>0</v>
      </c>
      <c r="I158" s="431"/>
      <c r="J158" s="595">
        <f>IF(I158=0, 0,(I158/I159)*100)</f>
        <v>0</v>
      </c>
      <c r="K158" s="432"/>
      <c r="L158" s="595">
        <f>IF(K158=0, 0,(K158/K159)*100)</f>
        <v>0</v>
      </c>
      <c r="M158" s="2494"/>
      <c r="N158" s="595">
        <f>IF(M158=0, 0,(M158/M159)*100)</f>
        <v>0</v>
      </c>
      <c r="O158" s="2432"/>
      <c r="P158" s="595">
        <f>IF(O158=0, 0,(O158/O159)*100)</f>
        <v>0</v>
      </c>
      <c r="Q158" s="2379"/>
      <c r="R158" s="595">
        <f>IF(Q158=0, 0,(Q158/Q159)*100)</f>
        <v>0</v>
      </c>
      <c r="S158" s="2319"/>
      <c r="T158" s="595">
        <f>IF(S158=0, 0,(S158/S159)*100)</f>
        <v>0</v>
      </c>
      <c r="U158" s="797"/>
      <c r="V158" s="595">
        <f>IF(U158=0, 0,(U158/U159)*100)</f>
        <v>0</v>
      </c>
    </row>
    <row r="159" spans="1:22">
      <c r="A159" s="3156" t="s">
        <v>42</v>
      </c>
      <c r="B159" s="3157"/>
      <c r="C159" s="3157"/>
      <c r="D159" s="3157"/>
      <c r="E159" s="719">
        <f t="shared" ref="E159:V159" si="16">SUM(E156:E158)</f>
        <v>0</v>
      </c>
      <c r="F159" s="737">
        <f t="shared" si="16"/>
        <v>0</v>
      </c>
      <c r="G159" s="755">
        <f t="shared" si="16"/>
        <v>0</v>
      </c>
      <c r="H159" s="737">
        <f t="shared" si="16"/>
        <v>0</v>
      </c>
      <c r="I159" s="773">
        <f t="shared" si="16"/>
        <v>0</v>
      </c>
      <c r="J159" s="737">
        <f t="shared" si="16"/>
        <v>0</v>
      </c>
      <c r="K159" s="791">
        <f t="shared" si="16"/>
        <v>0</v>
      </c>
      <c r="L159" s="737">
        <f t="shared" si="16"/>
        <v>0</v>
      </c>
      <c r="M159" s="2503">
        <f t="shared" si="16"/>
        <v>0</v>
      </c>
      <c r="N159" s="737">
        <f t="shared" si="16"/>
        <v>0</v>
      </c>
      <c r="O159" s="2433">
        <f t="shared" si="16"/>
        <v>0</v>
      </c>
      <c r="P159" s="737">
        <f t="shared" si="16"/>
        <v>0</v>
      </c>
      <c r="Q159" s="2380">
        <f t="shared" si="16"/>
        <v>0</v>
      </c>
      <c r="R159" s="737">
        <f t="shared" si="16"/>
        <v>0</v>
      </c>
      <c r="S159" s="2302">
        <f t="shared" si="16"/>
        <v>0</v>
      </c>
      <c r="T159" s="737">
        <f t="shared" si="16"/>
        <v>0</v>
      </c>
      <c r="U159" s="829">
        <f t="shared" si="16"/>
        <v>0</v>
      </c>
      <c r="V159" s="737">
        <f t="shared" si="16"/>
        <v>0</v>
      </c>
    </row>
    <row r="160" spans="1:22">
      <c r="A160" s="3198" t="s">
        <v>62</v>
      </c>
      <c r="B160" s="3199"/>
      <c r="C160" s="3200"/>
      <c r="D160" s="3201"/>
      <c r="E160" s="690"/>
      <c r="F160" s="691"/>
      <c r="G160" s="692" t="s">
        <v>74</v>
      </c>
      <c r="H160" s="691"/>
      <c r="I160" s="693" t="s">
        <v>74</v>
      </c>
      <c r="J160" s="691"/>
      <c r="K160" s="694" t="s">
        <v>74</v>
      </c>
      <c r="L160" s="691"/>
      <c r="M160" s="2495"/>
      <c r="N160" s="691"/>
      <c r="O160" s="2422"/>
      <c r="P160" s="691"/>
      <c r="Q160" s="2355"/>
      <c r="R160" s="691"/>
      <c r="S160" s="2294"/>
      <c r="T160" s="691"/>
      <c r="U160" s="830" t="s">
        <v>74</v>
      </c>
      <c r="V160" s="691"/>
    </row>
    <row r="161" spans="1:22">
      <c r="A161" s="3202" t="s">
        <v>63</v>
      </c>
      <c r="B161" s="3203"/>
      <c r="C161" s="3203"/>
      <c r="D161" s="3203"/>
      <c r="E161" s="433"/>
      <c r="F161" s="596">
        <f>IF(E161=0, 0,(E161/E166)*100)</f>
        <v>0</v>
      </c>
      <c r="G161" s="434"/>
      <c r="H161" s="596">
        <f>IF(G161=0, 0,(G161/G166)*100)</f>
        <v>0</v>
      </c>
      <c r="I161" s="435"/>
      <c r="J161" s="596">
        <f>IF(I161=0, 0,(I161/I166)*100)</f>
        <v>0</v>
      </c>
      <c r="K161" s="436"/>
      <c r="L161" s="596">
        <f>IF(K161=0, 0,(K161/K166)*100)</f>
        <v>0</v>
      </c>
      <c r="M161" s="2496"/>
      <c r="N161" s="596">
        <f>IF(M161=0, 0,(M161/M166)*100)</f>
        <v>0</v>
      </c>
      <c r="O161" s="2423"/>
      <c r="P161" s="596">
        <f>IF(O161=0, 0,(O161/O166)*100)</f>
        <v>0</v>
      </c>
      <c r="Q161" s="2356"/>
      <c r="R161" s="596">
        <f>IF(Q161=0, 0,(Q161/Q166)*100)</f>
        <v>0</v>
      </c>
      <c r="S161" s="2295"/>
      <c r="T161" s="596">
        <f>IF(S161=0, 0,(S161/S166)*100)</f>
        <v>0</v>
      </c>
      <c r="U161" s="797"/>
      <c r="V161" s="596">
        <f>IF(U161=0, 0,(U161/U166)*100)</f>
        <v>0</v>
      </c>
    </row>
    <row r="162" spans="1:22">
      <c r="A162" s="3204" t="s">
        <v>64</v>
      </c>
      <c r="B162" s="3205"/>
      <c r="C162" s="3205"/>
      <c r="D162" s="3205"/>
      <c r="E162" s="437"/>
      <c r="F162" s="597">
        <f>IF(E162=0, 0,(E162/E166)*100)</f>
        <v>0</v>
      </c>
      <c r="G162" s="438"/>
      <c r="H162" s="597">
        <f>IF(G162=0, 0,(G162/G166)*100)</f>
        <v>0</v>
      </c>
      <c r="I162" s="439"/>
      <c r="J162" s="597">
        <f>IF(I162=0, 0,(I162/I166)*100)</f>
        <v>0</v>
      </c>
      <c r="K162" s="440"/>
      <c r="L162" s="597">
        <f>IF(K162=0, 0,(K162/K166)*100)</f>
        <v>0</v>
      </c>
      <c r="M162" s="2497"/>
      <c r="N162" s="597">
        <f>IF(M162=0, 0,(M162/M166)*100)</f>
        <v>0</v>
      </c>
      <c r="O162" s="2424"/>
      <c r="P162" s="597">
        <f>IF(O162=0, 0,(O162/O166)*100)</f>
        <v>0</v>
      </c>
      <c r="Q162" s="2357"/>
      <c r="R162" s="597">
        <f>IF(Q162=0, 0,(Q162/Q166)*100)</f>
        <v>0</v>
      </c>
      <c r="S162" s="2296"/>
      <c r="T162" s="597">
        <f>IF(S162=0, 0,(S162/S166)*100)</f>
        <v>0</v>
      </c>
      <c r="U162" s="797"/>
      <c r="V162" s="597">
        <f>IF(U162=0, 0,(U162/U166)*100)</f>
        <v>0</v>
      </c>
    </row>
    <row r="163" spans="1:22">
      <c r="A163" s="3106" t="s">
        <v>65</v>
      </c>
      <c r="B163" s="3107"/>
      <c r="C163" s="3107"/>
      <c r="D163" s="3107"/>
      <c r="E163" s="441"/>
      <c r="F163" s="598">
        <f>IF(E163=0, 0,(E163/E166)*100)</f>
        <v>0</v>
      </c>
      <c r="G163" s="442"/>
      <c r="H163" s="598">
        <f>IF(G163=0, 0,(G163/G166)*100)</f>
        <v>0</v>
      </c>
      <c r="I163" s="443"/>
      <c r="J163" s="598">
        <f>IF(I163=0, 0,(I163/I166)*100)</f>
        <v>0</v>
      </c>
      <c r="K163" s="444"/>
      <c r="L163" s="598">
        <f>IF(K163=0, 0,(K163/K166)*100)</f>
        <v>0</v>
      </c>
      <c r="M163" s="2498"/>
      <c r="N163" s="598">
        <f>IF(M163=0, 0,(M163/M166)*100)</f>
        <v>0</v>
      </c>
      <c r="O163" s="2425"/>
      <c r="P163" s="598">
        <f>IF(O163=0, 0,(O163/O166)*100)</f>
        <v>0</v>
      </c>
      <c r="Q163" s="2358"/>
      <c r="R163" s="598">
        <f>IF(Q163=0, 0,(Q163/Q166)*100)</f>
        <v>0</v>
      </c>
      <c r="S163" s="2297"/>
      <c r="T163" s="598">
        <f>IF(S163=0, 0,(S163/S166)*100)</f>
        <v>0</v>
      </c>
      <c r="U163" s="797"/>
      <c r="V163" s="598">
        <f>IF(U163=0, 0,(U163/U166)*100)</f>
        <v>0</v>
      </c>
    </row>
    <row r="164" spans="1:22">
      <c r="A164" s="3108" t="s">
        <v>66</v>
      </c>
      <c r="B164" s="3109"/>
      <c r="C164" s="3109"/>
      <c r="D164" s="3109"/>
      <c r="E164" s="445"/>
      <c r="F164" s="599">
        <f>IF(E164=0, 0,(E164/E166)*100)</f>
        <v>0</v>
      </c>
      <c r="G164" s="446"/>
      <c r="H164" s="599">
        <f>IF(G164=0, 0,(G164/G166)*100)</f>
        <v>0</v>
      </c>
      <c r="I164" s="447"/>
      <c r="J164" s="599">
        <f>IF(I164=0, 0,(I164/I166)*100)</f>
        <v>0</v>
      </c>
      <c r="K164" s="448"/>
      <c r="L164" s="599">
        <f>IF(K164=0, 0,(K164/K166)*100)</f>
        <v>0</v>
      </c>
      <c r="M164" s="2499"/>
      <c r="N164" s="599">
        <f>IF(M164=0, 0,(M164/M166)*100)</f>
        <v>0</v>
      </c>
      <c r="O164" s="2429"/>
      <c r="P164" s="599">
        <f>IF(O164=0, 0,(O164/O166)*100)</f>
        <v>0</v>
      </c>
      <c r="Q164" s="2359"/>
      <c r="R164" s="599">
        <f>IF(Q164=0, 0,(Q164/Q166)*100)</f>
        <v>0</v>
      </c>
      <c r="S164" s="2298"/>
      <c r="T164" s="599">
        <f>IF(S164=0, 0,(S164/S166)*100)</f>
        <v>0</v>
      </c>
      <c r="U164" s="797"/>
      <c r="V164" s="599">
        <f>IF(U164=0, 0,(U164/U166)*100)</f>
        <v>0</v>
      </c>
    </row>
    <row r="165" spans="1:22">
      <c r="A165" s="3110" t="s">
        <v>67</v>
      </c>
      <c r="B165" s="3111"/>
      <c r="C165" s="3111"/>
      <c r="D165" s="3111"/>
      <c r="E165" s="449"/>
      <c r="F165" s="600">
        <f>IF(E165=0, 0,(E165/E166)*100)</f>
        <v>0</v>
      </c>
      <c r="G165" s="450"/>
      <c r="H165" s="600">
        <f>IF(G165=0, 0,(G165/G166)*100)</f>
        <v>0</v>
      </c>
      <c r="I165" s="451"/>
      <c r="J165" s="600">
        <f>IF(I165=0, 0,(I165/I166)*100)</f>
        <v>0</v>
      </c>
      <c r="K165" s="452"/>
      <c r="L165" s="600">
        <f>IF(K165=0, 0,(K165/K166)*100)</f>
        <v>0</v>
      </c>
      <c r="M165" s="2500"/>
      <c r="N165" s="600">
        <f>IF(M165=0, 0,(M165/M166)*100)</f>
        <v>0</v>
      </c>
      <c r="O165" s="2406"/>
      <c r="P165" s="600">
        <f>IF(O165=0, 0,(O165/O166)*100)</f>
        <v>0</v>
      </c>
      <c r="Q165" s="2360"/>
      <c r="R165" s="600">
        <f>IF(Q165=0, 0,(Q165/Q166)*100)</f>
        <v>0</v>
      </c>
      <c r="S165" s="2299"/>
      <c r="T165" s="600">
        <f>IF(S165=0, 0,(S165/S166)*100)</f>
        <v>0</v>
      </c>
      <c r="U165" s="797"/>
      <c r="V165" s="600">
        <f>IF(U165=0, 0,(U165/U166)*100)</f>
        <v>0</v>
      </c>
    </row>
    <row r="166" spans="1:22">
      <c r="A166" s="3112" t="s">
        <v>42</v>
      </c>
      <c r="B166" s="3113"/>
      <c r="C166" s="3113"/>
      <c r="D166" s="3113"/>
      <c r="E166" s="720">
        <f t="shared" ref="E166:V166" si="17">SUM(E160:E165)</f>
        <v>0</v>
      </c>
      <c r="F166" s="738">
        <f t="shared" si="17"/>
        <v>0</v>
      </c>
      <c r="G166" s="756">
        <f t="shared" si="17"/>
        <v>0</v>
      </c>
      <c r="H166" s="738">
        <f t="shared" si="17"/>
        <v>0</v>
      </c>
      <c r="I166" s="774">
        <f t="shared" si="17"/>
        <v>0</v>
      </c>
      <c r="J166" s="738">
        <f t="shared" si="17"/>
        <v>0</v>
      </c>
      <c r="K166" s="792">
        <f t="shared" si="17"/>
        <v>0</v>
      </c>
      <c r="L166" s="738">
        <f t="shared" si="17"/>
        <v>0</v>
      </c>
      <c r="M166" s="2501">
        <f t="shared" si="17"/>
        <v>0</v>
      </c>
      <c r="N166" s="738">
        <f t="shared" si="17"/>
        <v>0</v>
      </c>
      <c r="O166" s="2407">
        <f t="shared" si="17"/>
        <v>0</v>
      </c>
      <c r="P166" s="738">
        <f t="shared" si="17"/>
        <v>0</v>
      </c>
      <c r="Q166" s="2361">
        <f t="shared" si="17"/>
        <v>0</v>
      </c>
      <c r="R166" s="738">
        <f t="shared" si="17"/>
        <v>0</v>
      </c>
      <c r="S166" s="2300">
        <f t="shared" si="17"/>
        <v>0</v>
      </c>
      <c r="T166" s="738">
        <f t="shared" si="17"/>
        <v>0</v>
      </c>
      <c r="U166" s="831">
        <f t="shared" si="17"/>
        <v>0</v>
      </c>
      <c r="V166" s="738">
        <f t="shared" si="17"/>
        <v>0</v>
      </c>
    </row>
    <row r="167" spans="1:22">
      <c r="A167" s="3114" t="s">
        <v>68</v>
      </c>
      <c r="B167" s="3115"/>
      <c r="C167" s="3116"/>
      <c r="D167" s="3117"/>
      <c r="E167" s="695"/>
      <c r="F167" s="696"/>
      <c r="G167" s="697" t="s">
        <v>74</v>
      </c>
      <c r="H167" s="696"/>
      <c r="I167" s="698" t="s">
        <v>74</v>
      </c>
      <c r="J167" s="696"/>
      <c r="K167" s="699" t="s">
        <v>74</v>
      </c>
      <c r="L167" s="696"/>
      <c r="M167" s="2502"/>
      <c r="N167" s="696"/>
      <c r="O167" s="2408"/>
      <c r="P167" s="696"/>
      <c r="Q167" s="2362"/>
      <c r="R167" s="696"/>
      <c r="S167" s="2301"/>
      <c r="T167" s="696"/>
      <c r="U167" s="832" t="s">
        <v>74</v>
      </c>
      <c r="V167" s="696"/>
    </row>
    <row r="168" spans="1:22">
      <c r="A168" s="3118" t="s">
        <v>69</v>
      </c>
      <c r="B168" s="3119"/>
      <c r="C168" s="3119"/>
      <c r="D168" s="3119"/>
      <c r="E168" s="453"/>
      <c r="F168" s="601">
        <f>IF(E168=0, 0,(E168/E173)*100)</f>
        <v>0</v>
      </c>
      <c r="G168" s="454"/>
      <c r="H168" s="601">
        <f>IF(G168=0, 0,(G168/G173)*100)</f>
        <v>0</v>
      </c>
      <c r="I168" s="455"/>
      <c r="J168" s="601">
        <f>IF(I168=0, 0,(I168/I173)*100)</f>
        <v>0</v>
      </c>
      <c r="K168" s="456"/>
      <c r="L168" s="601">
        <f>IF(K168=0, 0,(K168/K173)*100)</f>
        <v>0</v>
      </c>
      <c r="M168" s="2465"/>
      <c r="N168" s="601">
        <f>IF(M168=0, 0,(M168/M173)*100)</f>
        <v>0</v>
      </c>
      <c r="O168" s="2409"/>
      <c r="P168" s="601">
        <f>IF(O168=0, 0,(O168/O173)*100)</f>
        <v>0</v>
      </c>
      <c r="Q168" s="2363"/>
      <c r="R168" s="601">
        <f>IF(Q168=0, 0,(Q168/Q173)*100)</f>
        <v>0</v>
      </c>
      <c r="S168" s="2281"/>
      <c r="T168" s="601">
        <f>IF(S168=0, 0,(S168/S173)*100)</f>
        <v>0</v>
      </c>
      <c r="U168" s="797"/>
      <c r="V168" s="601">
        <f>IF(U168=0, 0,(U168/U173)*100)</f>
        <v>0</v>
      </c>
    </row>
    <row r="169" spans="1:22">
      <c r="A169" s="3120" t="s">
        <v>70</v>
      </c>
      <c r="B169" s="3121"/>
      <c r="C169" s="3121"/>
      <c r="D169" s="3121"/>
      <c r="E169" s="457"/>
      <c r="F169" s="602">
        <f>IF(E169=0, 0,(E169/E173)*100)</f>
        <v>0</v>
      </c>
      <c r="G169" s="458"/>
      <c r="H169" s="602">
        <f>IF(G169=0, 0,(G169/G173)*100)</f>
        <v>0</v>
      </c>
      <c r="I169" s="459"/>
      <c r="J169" s="602">
        <f>IF(I169=0, 0,(I169/I173)*100)</f>
        <v>0</v>
      </c>
      <c r="K169" s="460"/>
      <c r="L169" s="602">
        <f>IF(K169=0, 0,(K169/K173)*100)</f>
        <v>0</v>
      </c>
      <c r="M169" s="2466"/>
      <c r="N169" s="602">
        <f>IF(M169=0, 0,(M169/M173)*100)</f>
        <v>0</v>
      </c>
      <c r="O169" s="2410"/>
      <c r="P169" s="602">
        <f>IF(O169=0, 0,(O169/O173)*100)</f>
        <v>0</v>
      </c>
      <c r="Q169" s="2364"/>
      <c r="R169" s="602">
        <f>IF(Q169=0, 0,(Q169/Q173)*100)</f>
        <v>0</v>
      </c>
      <c r="S169" s="2282"/>
      <c r="T169" s="602">
        <f>IF(S169=0, 0,(S169/S173)*100)</f>
        <v>0</v>
      </c>
      <c r="U169" s="797"/>
      <c r="V169" s="602">
        <f>IF(U169=0, 0,(U169/U173)*100)</f>
        <v>0</v>
      </c>
    </row>
    <row r="170" spans="1:22">
      <c r="A170" s="3188" t="s">
        <v>71</v>
      </c>
      <c r="B170" s="3189"/>
      <c r="C170" s="3189"/>
      <c r="D170" s="3189"/>
      <c r="E170" s="461"/>
      <c r="F170" s="603">
        <f>IF(E170=0, 0,(E170/E173)*100)</f>
        <v>0</v>
      </c>
      <c r="G170" s="462"/>
      <c r="H170" s="603">
        <f>IF(G170=0, 0,(G170/G173)*100)</f>
        <v>0</v>
      </c>
      <c r="I170" s="463"/>
      <c r="J170" s="603">
        <f>IF(I170=0, 0,(I170/I173)*100)</f>
        <v>0</v>
      </c>
      <c r="K170" s="464"/>
      <c r="L170" s="603">
        <f>IF(K170=0, 0,(K170/K173)*100)</f>
        <v>0</v>
      </c>
      <c r="M170" s="2467"/>
      <c r="N170" s="603">
        <f>IF(M170=0, 0,(M170/M173)*100)</f>
        <v>0</v>
      </c>
      <c r="O170" s="2411"/>
      <c r="P170" s="603">
        <f>IF(O170=0, 0,(O170/O173)*100)</f>
        <v>0</v>
      </c>
      <c r="Q170" s="2365"/>
      <c r="R170" s="603">
        <f>IF(Q170=0, 0,(Q170/Q173)*100)</f>
        <v>0</v>
      </c>
      <c r="S170" s="2283"/>
      <c r="T170" s="603">
        <f>IF(S170=0, 0,(S170/S173)*100)</f>
        <v>0</v>
      </c>
      <c r="U170" s="797"/>
      <c r="V170" s="603">
        <f>IF(U170=0, 0,(U170/U173)*100)</f>
        <v>0</v>
      </c>
    </row>
    <row r="171" spans="1:22">
      <c r="A171" s="3190" t="s">
        <v>72</v>
      </c>
      <c r="B171" s="3191"/>
      <c r="C171" s="3191"/>
      <c r="D171" s="3191"/>
      <c r="E171" s="465"/>
      <c r="F171" s="604">
        <f>IF(E171=0, 0,(E171/E173)*100)</f>
        <v>0</v>
      </c>
      <c r="G171" s="466"/>
      <c r="H171" s="604">
        <f>IF(G171=0, 0,(G171/G173)*100)</f>
        <v>0</v>
      </c>
      <c r="I171" s="467"/>
      <c r="J171" s="604">
        <f>IF(I171=0, 0,(I171/I173)*100)</f>
        <v>0</v>
      </c>
      <c r="K171" s="468"/>
      <c r="L171" s="604">
        <f>IF(K171=0, 0,(K171/K173)*100)</f>
        <v>0</v>
      </c>
      <c r="M171" s="2468"/>
      <c r="N171" s="604">
        <f>IF(M171=0, 0,(M171/M173)*100)</f>
        <v>0</v>
      </c>
      <c r="O171" s="2412"/>
      <c r="P171" s="604">
        <f>IF(O171=0, 0,(O171/O173)*100)</f>
        <v>0</v>
      </c>
      <c r="Q171" s="2337"/>
      <c r="R171" s="604">
        <f>IF(Q171=0, 0,(Q171/Q173)*100)</f>
        <v>0</v>
      </c>
      <c r="S171" s="2284"/>
      <c r="T171" s="604">
        <f>IF(S171=0, 0,(S171/S173)*100)</f>
        <v>0</v>
      </c>
      <c r="U171" s="797"/>
      <c r="V171" s="604">
        <f>IF(U171=0, 0,(U171/U173)*100)</f>
        <v>0</v>
      </c>
    </row>
    <row r="172" spans="1:22">
      <c r="A172" s="3192" t="s">
        <v>67</v>
      </c>
      <c r="B172" s="3193"/>
      <c r="C172" s="3193"/>
      <c r="D172" s="3193"/>
      <c r="E172" s="469"/>
      <c r="F172" s="605">
        <f>IF(E172=0, 0,(E172/E173)*100)</f>
        <v>0</v>
      </c>
      <c r="G172" s="470"/>
      <c r="H172" s="605">
        <f>IF(G172=0, 0,(G172/G173)*100)</f>
        <v>0</v>
      </c>
      <c r="I172" s="471"/>
      <c r="J172" s="605">
        <f>IF(I172=0, 0,(I172/I173)*100)</f>
        <v>0</v>
      </c>
      <c r="K172" s="472"/>
      <c r="L172" s="605">
        <f>IF(K172=0, 0,(K172/K173)*100)</f>
        <v>0</v>
      </c>
      <c r="M172" s="2469"/>
      <c r="N172" s="605">
        <f>IF(M172=0, 0,(M172/M173)*100)</f>
        <v>0</v>
      </c>
      <c r="O172" s="2413"/>
      <c r="P172" s="605">
        <f>IF(O172=0, 0,(O172/O173)*100)</f>
        <v>0</v>
      </c>
      <c r="Q172" s="2338"/>
      <c r="R172" s="605">
        <f>IF(Q172=0, 0,(Q172/Q173)*100)</f>
        <v>0</v>
      </c>
      <c r="S172" s="2285"/>
      <c r="T172" s="605">
        <f>IF(S172=0, 0,(S172/S173)*100)</f>
        <v>0</v>
      </c>
      <c r="U172" s="797"/>
      <c r="V172" s="605">
        <f>IF(U172=0, 0,(U172/U173)*100)</f>
        <v>0</v>
      </c>
    </row>
    <row r="173" spans="1:22">
      <c r="A173" s="3194" t="s">
        <v>42</v>
      </c>
      <c r="B173" s="3195"/>
      <c r="C173" s="3195"/>
      <c r="D173" s="3195"/>
      <c r="E173" s="721">
        <f t="shared" ref="E173:V173" si="18">SUM(E168:E172)</f>
        <v>0</v>
      </c>
      <c r="F173" s="739">
        <f t="shared" si="18"/>
        <v>0</v>
      </c>
      <c r="G173" s="757">
        <f t="shared" si="18"/>
        <v>0</v>
      </c>
      <c r="H173" s="739">
        <f t="shared" si="18"/>
        <v>0</v>
      </c>
      <c r="I173" s="775">
        <f t="shared" si="18"/>
        <v>0</v>
      </c>
      <c r="J173" s="739">
        <f t="shared" si="18"/>
        <v>0</v>
      </c>
      <c r="K173" s="793">
        <f t="shared" si="18"/>
        <v>0</v>
      </c>
      <c r="L173" s="739">
        <f t="shared" si="18"/>
        <v>0</v>
      </c>
      <c r="M173" s="2470">
        <f t="shared" si="18"/>
        <v>0</v>
      </c>
      <c r="N173" s="739">
        <f t="shared" si="18"/>
        <v>0</v>
      </c>
      <c r="O173" s="2414">
        <f t="shared" si="18"/>
        <v>0</v>
      </c>
      <c r="P173" s="739">
        <f t="shared" si="18"/>
        <v>0</v>
      </c>
      <c r="Q173" s="2339">
        <f t="shared" si="18"/>
        <v>0</v>
      </c>
      <c r="R173" s="739">
        <f t="shared" si="18"/>
        <v>0</v>
      </c>
      <c r="S173" s="2286">
        <f t="shared" si="18"/>
        <v>0</v>
      </c>
      <c r="T173" s="739">
        <f t="shared" si="18"/>
        <v>0</v>
      </c>
      <c r="U173" s="833">
        <f t="shared" si="18"/>
        <v>0</v>
      </c>
      <c r="V173" s="739">
        <f t="shared" si="18"/>
        <v>0</v>
      </c>
    </row>
    <row r="174" spans="1:22">
      <c r="A174" s="3174" t="s">
        <v>73</v>
      </c>
      <c r="B174" s="3175"/>
      <c r="C174" s="3176"/>
      <c r="D174" s="3177"/>
      <c r="E174" s="700"/>
      <c r="F174" s="701"/>
      <c r="G174" s="702" t="s">
        <v>74</v>
      </c>
      <c r="H174" s="701"/>
      <c r="I174" s="703" t="s">
        <v>74</v>
      </c>
      <c r="J174" s="701"/>
      <c r="K174" s="704" t="s">
        <v>74</v>
      </c>
      <c r="L174" s="701"/>
      <c r="M174" s="2471"/>
      <c r="N174" s="701"/>
      <c r="O174" s="2415"/>
      <c r="P174" s="701"/>
      <c r="Q174" s="2340"/>
      <c r="R174" s="701"/>
      <c r="S174" s="2287"/>
      <c r="T174" s="701"/>
      <c r="U174" s="834" t="s">
        <v>74</v>
      </c>
      <c r="V174" s="701"/>
    </row>
    <row r="175" spans="1:22">
      <c r="A175" s="3178" t="s">
        <v>69</v>
      </c>
      <c r="B175" s="3179"/>
      <c r="C175" s="3179"/>
      <c r="D175" s="3179"/>
      <c r="E175" s="473"/>
      <c r="F175" s="606">
        <f>IF(E175=0, 0,(E175/E180)*100)</f>
        <v>0</v>
      </c>
      <c r="G175" s="474"/>
      <c r="H175" s="606">
        <f>IF(G175=0, 0,(G175/G180)*100)</f>
        <v>0</v>
      </c>
      <c r="I175" s="475"/>
      <c r="J175" s="606">
        <f>IF(I175=0, 0,(I175/I180)*100)</f>
        <v>0</v>
      </c>
      <c r="K175" s="476"/>
      <c r="L175" s="606">
        <f>IF(K175=0, 0,(K175/K180)*100)</f>
        <v>0</v>
      </c>
      <c r="M175" s="2472"/>
      <c r="N175" s="606">
        <f>IF(M175=0, 0,(M175/M180)*100)</f>
        <v>0</v>
      </c>
      <c r="O175" s="2416"/>
      <c r="P175" s="606">
        <f>IF(O175=0, 0,(O175/O180)*100)</f>
        <v>0</v>
      </c>
      <c r="Q175" s="2341"/>
      <c r="R175" s="606">
        <f>IF(Q175=0, 0,(Q175/Q180)*100)</f>
        <v>0</v>
      </c>
      <c r="S175" s="2288"/>
      <c r="T175" s="606">
        <f>IF(S175=0, 0,(S175/S180)*100)</f>
        <v>0</v>
      </c>
      <c r="U175" s="797"/>
      <c r="V175" s="606">
        <f>IF(U175=0, 0,(U175/U180)*100)</f>
        <v>0</v>
      </c>
    </row>
    <row r="176" spans="1:22">
      <c r="A176" s="3180" t="s">
        <v>70</v>
      </c>
      <c r="B176" s="3181"/>
      <c r="C176" s="3181"/>
      <c r="D176" s="3181"/>
      <c r="E176" s="477"/>
      <c r="F176" s="607">
        <f>IF(E176=0, 0,(E176/E180)*100)</f>
        <v>0</v>
      </c>
      <c r="G176" s="478"/>
      <c r="H176" s="607">
        <f>IF(G176=0, 0,(G176/G180)*100)</f>
        <v>0</v>
      </c>
      <c r="I176" s="479"/>
      <c r="J176" s="607">
        <f>IF(I176=0, 0,(I176/I180)*100)</f>
        <v>0</v>
      </c>
      <c r="K176" s="480"/>
      <c r="L176" s="607">
        <f>IF(K176=0, 0,(K176/K180)*100)</f>
        <v>0</v>
      </c>
      <c r="M176" s="2473"/>
      <c r="N176" s="607">
        <f>IF(M176=0, 0,(M176/M180)*100)</f>
        <v>0</v>
      </c>
      <c r="O176" s="2417"/>
      <c r="P176" s="607">
        <f>IF(O176=0, 0,(O176/O180)*100)</f>
        <v>0</v>
      </c>
      <c r="Q176" s="2342"/>
      <c r="R176" s="607">
        <f>IF(Q176=0, 0,(Q176/Q180)*100)</f>
        <v>0</v>
      </c>
      <c r="S176" s="2289"/>
      <c r="T176" s="607">
        <f>IF(S176=0, 0,(S176/S180)*100)</f>
        <v>0</v>
      </c>
      <c r="U176" s="797"/>
      <c r="V176" s="607">
        <f>IF(U176=0, 0,(U176/U180)*100)</f>
        <v>0</v>
      </c>
    </row>
    <row r="177" spans="1:23">
      <c r="A177" s="3182" t="s">
        <v>71</v>
      </c>
      <c r="B177" s="3183"/>
      <c r="C177" s="3183"/>
      <c r="D177" s="3183"/>
      <c r="E177" s="481"/>
      <c r="F177" s="608">
        <f>IF(E177=0, 0,(E177/E180)*100)</f>
        <v>0</v>
      </c>
      <c r="G177" s="482"/>
      <c r="H177" s="608">
        <f>IF(G177=0, 0,(G177/G180)*100)</f>
        <v>0</v>
      </c>
      <c r="I177" s="483"/>
      <c r="J177" s="608">
        <f>IF(I177=0, 0,(I177/I180)*100)</f>
        <v>0</v>
      </c>
      <c r="K177" s="484"/>
      <c r="L177" s="608">
        <f>IF(K177=0, 0,(K177/K180)*100)</f>
        <v>0</v>
      </c>
      <c r="M177" s="2474"/>
      <c r="N177" s="608">
        <f>IF(M177=0, 0,(M177/M180)*100)</f>
        <v>0</v>
      </c>
      <c r="O177" s="2418"/>
      <c r="P177" s="608">
        <f>IF(O177=0, 0,(O177/O180)*100)</f>
        <v>0</v>
      </c>
      <c r="Q177" s="2343"/>
      <c r="R177" s="608">
        <f>IF(Q177=0, 0,(Q177/Q180)*100)</f>
        <v>0</v>
      </c>
      <c r="S177" s="2290"/>
      <c r="T177" s="608">
        <f>IF(S177=0, 0,(S177/S180)*100)</f>
        <v>0</v>
      </c>
      <c r="U177" s="797"/>
      <c r="V177" s="608">
        <f>IF(U177=0, 0,(U177/U180)*100)</f>
        <v>0</v>
      </c>
    </row>
    <row r="178" spans="1:23">
      <c r="A178" s="3184" t="s">
        <v>72</v>
      </c>
      <c r="B178" s="3185"/>
      <c r="C178" s="3185"/>
      <c r="D178" s="3185"/>
      <c r="E178" s="485"/>
      <c r="F178" s="609">
        <f>IF(E178=0, 0,(E178/E180)*100)</f>
        <v>0</v>
      </c>
      <c r="G178" s="486"/>
      <c r="H178" s="609">
        <f>IF(G178=0, 0,(G178/G180)*100)</f>
        <v>0</v>
      </c>
      <c r="I178" s="487"/>
      <c r="J178" s="609">
        <f>IF(I178=0, 0,(I178/I180)*100)</f>
        <v>0</v>
      </c>
      <c r="K178" s="488"/>
      <c r="L178" s="609">
        <f>IF(K178=0, 0,(K178/K180)*100)</f>
        <v>0</v>
      </c>
      <c r="M178" s="2475"/>
      <c r="N178" s="609">
        <f>IF(M178=0, 0,(M178/M180)*100)</f>
        <v>0</v>
      </c>
      <c r="O178" s="2419"/>
      <c r="P178" s="609">
        <f>IF(O178=0, 0,(O178/O180)*100)</f>
        <v>0</v>
      </c>
      <c r="Q178" s="2344"/>
      <c r="R178" s="609">
        <f>IF(Q178=0, 0,(Q178/Q180)*100)</f>
        <v>0</v>
      </c>
      <c r="S178" s="2291"/>
      <c r="T178" s="609">
        <f>IF(S178=0, 0,(S178/S180)*100)</f>
        <v>0</v>
      </c>
      <c r="U178" s="797"/>
      <c r="V178" s="609">
        <f>IF(U178=0, 0,(U178/U180)*100)</f>
        <v>0</v>
      </c>
    </row>
    <row r="179" spans="1:23">
      <c r="A179" s="3186" t="s">
        <v>67</v>
      </c>
      <c r="B179" s="3187"/>
      <c r="C179" s="3187"/>
      <c r="D179" s="3187"/>
      <c r="E179" s="489"/>
      <c r="F179" s="610">
        <f>IF(E179=0, 0,(E179/E180)*100)</f>
        <v>0</v>
      </c>
      <c r="G179" s="490"/>
      <c r="H179" s="610">
        <f>IF(G179=0, 0,(G179/G180)*100)</f>
        <v>0</v>
      </c>
      <c r="I179" s="491"/>
      <c r="J179" s="610">
        <f>IF(I179=0, 0,(I179/I180)*100)</f>
        <v>0</v>
      </c>
      <c r="K179" s="492"/>
      <c r="L179" s="610">
        <f>IF(K179=0, 0,(K179/K180)*100)</f>
        <v>0</v>
      </c>
      <c r="M179" s="2476"/>
      <c r="N179" s="610">
        <f>IF(M179=0, 0,(M179/M180)*100)</f>
        <v>0</v>
      </c>
      <c r="O179" s="2420"/>
      <c r="P179" s="610">
        <f>IF(O179=0, 0,(O179/O180)*100)</f>
        <v>0</v>
      </c>
      <c r="Q179" s="2345"/>
      <c r="R179" s="610">
        <f>IF(Q179=0, 0,(Q179/Q180)*100)</f>
        <v>0</v>
      </c>
      <c r="S179" s="2292"/>
      <c r="T179" s="610">
        <f>IF(S179=0, 0,(S179/S180)*100)</f>
        <v>0</v>
      </c>
      <c r="U179" s="797"/>
      <c r="V179" s="610">
        <f>IF(U179=0, 0,(U179/U180)*100)</f>
        <v>0</v>
      </c>
    </row>
    <row r="180" spans="1:23">
      <c r="A180" s="3196" t="s">
        <v>42</v>
      </c>
      <c r="B180" s="3197"/>
      <c r="C180" s="3197"/>
      <c r="D180" s="3197"/>
      <c r="E180" s="722">
        <f t="shared" ref="E180:V180" si="19">SUM(E175:E179)</f>
        <v>0</v>
      </c>
      <c r="F180" s="740">
        <f t="shared" si="19"/>
        <v>0</v>
      </c>
      <c r="G180" s="758">
        <f t="shared" si="19"/>
        <v>0</v>
      </c>
      <c r="H180" s="740">
        <f t="shared" si="19"/>
        <v>0</v>
      </c>
      <c r="I180" s="776">
        <f t="shared" si="19"/>
        <v>0</v>
      </c>
      <c r="J180" s="740">
        <f t="shared" si="19"/>
        <v>0</v>
      </c>
      <c r="K180" s="794">
        <f t="shared" si="19"/>
        <v>0</v>
      </c>
      <c r="L180" s="740">
        <f t="shared" si="19"/>
        <v>0</v>
      </c>
      <c r="M180" s="2477">
        <f t="shared" si="19"/>
        <v>0</v>
      </c>
      <c r="N180" s="740">
        <f t="shared" si="19"/>
        <v>0</v>
      </c>
      <c r="O180" s="2421">
        <f t="shared" si="19"/>
        <v>0</v>
      </c>
      <c r="P180" s="740">
        <f t="shared" si="19"/>
        <v>0</v>
      </c>
      <c r="Q180" s="2346">
        <f t="shared" si="19"/>
        <v>0</v>
      </c>
      <c r="R180" s="740">
        <f t="shared" si="19"/>
        <v>0</v>
      </c>
      <c r="S180" s="2293">
        <f t="shared" si="19"/>
        <v>0</v>
      </c>
      <c r="T180" s="740">
        <f t="shared" si="19"/>
        <v>0</v>
      </c>
      <c r="U180" s="835">
        <f t="shared" si="19"/>
        <v>0</v>
      </c>
      <c r="V180" s="740">
        <f t="shared" si="19"/>
        <v>0</v>
      </c>
    </row>
    <row r="181" spans="1:23">
      <c r="A181" s="3044" t="s">
        <v>635</v>
      </c>
      <c r="B181" s="3045"/>
      <c r="C181" s="3045"/>
      <c r="D181" s="3046"/>
      <c r="E181" s="842"/>
      <c r="F181" s="843"/>
      <c r="G181" s="844" t="s">
        <v>74</v>
      </c>
      <c r="H181" s="843"/>
      <c r="I181" s="845" t="s">
        <v>74</v>
      </c>
      <c r="J181" s="843"/>
      <c r="K181" s="846" t="s">
        <v>74</v>
      </c>
      <c r="L181" s="843"/>
      <c r="M181" s="2232"/>
      <c r="N181" s="843"/>
      <c r="O181" s="2210"/>
      <c r="P181" s="843"/>
      <c r="Q181" s="2157"/>
      <c r="R181" s="843"/>
      <c r="S181" s="2094"/>
      <c r="T181" s="843"/>
      <c r="U181" s="847" t="s">
        <v>74</v>
      </c>
      <c r="V181" s="843"/>
      <c r="W181" s="2568"/>
    </row>
    <row r="182" spans="1:23">
      <c r="A182" s="2975" t="s">
        <v>636</v>
      </c>
      <c r="B182" s="2976"/>
      <c r="C182" s="2976"/>
      <c r="D182" s="2977"/>
      <c r="E182" s="2572"/>
      <c r="F182" s="2573">
        <f>IF(E182=0, 0,(E182/E186)*100)</f>
        <v>0</v>
      </c>
      <c r="G182" s="2572"/>
      <c r="H182" s="2573">
        <f>IF(G182=0, 0,(G182/G186)*100)</f>
        <v>0</v>
      </c>
      <c r="I182" s="2572"/>
      <c r="J182" s="2573">
        <f>IF(I182=0, 0,(I182/I186)*100)</f>
        <v>0</v>
      </c>
      <c r="K182" s="2572"/>
      <c r="L182" s="2573">
        <f>IF(K182=0, 0,(K182/K186)*100)</f>
        <v>0</v>
      </c>
      <c r="M182" s="2572"/>
      <c r="N182" s="2573">
        <f>IF(M182=0, 0,(M182/M186)*100)</f>
        <v>0</v>
      </c>
      <c r="O182" s="2572"/>
      <c r="P182" s="2573">
        <f>IF(O182=0, 0,(O182/O186)*100)</f>
        <v>0</v>
      </c>
      <c r="Q182" s="2572"/>
      <c r="R182" s="2573">
        <f>IF(Q182=0, 0,(Q182/Q186)*100)</f>
        <v>0</v>
      </c>
      <c r="S182" s="2572"/>
      <c r="T182" s="2573">
        <f>IF(S182=0, 0,(S182/S186)*100)</f>
        <v>0</v>
      </c>
      <c r="U182" s="2572"/>
      <c r="V182" s="2573">
        <f>IF(U182=0, 0,(U182/U186)*100)</f>
        <v>0</v>
      </c>
      <c r="W182" s="2568"/>
    </row>
    <row r="183" spans="1:23">
      <c r="A183" s="2975" t="s">
        <v>637</v>
      </c>
      <c r="B183" s="2976"/>
      <c r="C183" s="2976"/>
      <c r="D183" s="2977"/>
      <c r="E183" s="2572"/>
      <c r="F183" s="2573">
        <f>IF(E183=0, 0,(E183/E186)*100)</f>
        <v>0</v>
      </c>
      <c r="G183" s="2572"/>
      <c r="H183" s="2573">
        <f>IF(G183=0, 0,(G183/G186)*100)</f>
        <v>0</v>
      </c>
      <c r="I183" s="2572"/>
      <c r="J183" s="2573">
        <f>IF(I183=0, 0,(I183/I186)*100)</f>
        <v>0</v>
      </c>
      <c r="K183" s="2572"/>
      <c r="L183" s="2573">
        <f>IF(K183=0, 0,(K183/K186)*100)</f>
        <v>0</v>
      </c>
      <c r="M183" s="2572"/>
      <c r="N183" s="2573">
        <f>IF(M183=0, 0,(M183/M186)*100)</f>
        <v>0</v>
      </c>
      <c r="O183" s="2572"/>
      <c r="P183" s="2573">
        <f>IF(O183=0, 0,(O183/O186)*100)</f>
        <v>0</v>
      </c>
      <c r="Q183" s="2572"/>
      <c r="R183" s="2573">
        <f>IF(Q183=0, 0,(Q183/Q186)*100)</f>
        <v>0</v>
      </c>
      <c r="S183" s="2572"/>
      <c r="T183" s="2573">
        <f>IF(S183=0, 0,(S183/S186)*100)</f>
        <v>0</v>
      </c>
      <c r="U183" s="2572"/>
      <c r="V183" s="2573">
        <f>IF(U183=0, 0,(U183/U186)*100)</f>
        <v>0</v>
      </c>
      <c r="W183" s="2568"/>
    </row>
    <row r="184" spans="1:23">
      <c r="A184" s="2975" t="s">
        <v>638</v>
      </c>
      <c r="B184" s="2976"/>
      <c r="C184" s="2976"/>
      <c r="D184" s="2977"/>
      <c r="E184" s="2572"/>
      <c r="F184" s="2573">
        <f>IF(E184=0, 0,(E184/E186)*100)</f>
        <v>0</v>
      </c>
      <c r="G184" s="2572"/>
      <c r="H184" s="2573">
        <f>IF(G184=0, 0,(G184/G186)*100)</f>
        <v>0</v>
      </c>
      <c r="I184" s="2572"/>
      <c r="J184" s="2573">
        <f>IF(I184=0, 0,(I184/I186)*100)</f>
        <v>0</v>
      </c>
      <c r="K184" s="2572"/>
      <c r="L184" s="2573">
        <f>IF(K184=0, 0,(K184/K186)*100)</f>
        <v>0</v>
      </c>
      <c r="M184" s="2572"/>
      <c r="N184" s="2573">
        <f>IF(M184=0, 0,(M184/M186)*100)</f>
        <v>0</v>
      </c>
      <c r="O184" s="2572"/>
      <c r="P184" s="2573">
        <f>IF(O184=0, 0,(O184/O186)*100)</f>
        <v>0</v>
      </c>
      <c r="Q184" s="2572"/>
      <c r="R184" s="2573">
        <f>IF(Q184=0, 0,(Q184/Q186)*100)</f>
        <v>0</v>
      </c>
      <c r="S184" s="2572"/>
      <c r="T184" s="2573">
        <f>IF(S184=0, 0,(S184/S186)*100)</f>
        <v>0</v>
      </c>
      <c r="U184" s="2572"/>
      <c r="V184" s="2573">
        <f>IF(U184=0, 0,(U184/U186)*100)</f>
        <v>0</v>
      </c>
      <c r="W184" s="2568"/>
    </row>
    <row r="185" spans="1:23">
      <c r="A185" s="3040" t="s">
        <v>67</v>
      </c>
      <c r="B185" s="3041"/>
      <c r="C185" s="3041"/>
      <c r="D185" s="3041"/>
      <c r="E185" s="2572"/>
      <c r="F185" s="2573">
        <f>IF(E185=0, 0,(E185/E186)*100)</f>
        <v>0</v>
      </c>
      <c r="G185" s="2572"/>
      <c r="H185" s="2573">
        <f>IF(G185=0, 0,(G185/G186)*100)</f>
        <v>0</v>
      </c>
      <c r="I185" s="2572"/>
      <c r="J185" s="2573">
        <f>IF(I185=0, 0,(I185/I186)*100)</f>
        <v>0</v>
      </c>
      <c r="K185" s="2572"/>
      <c r="L185" s="2573">
        <f>IF(K185=0, 0,(K185/K186)*100)</f>
        <v>0</v>
      </c>
      <c r="M185" s="2572"/>
      <c r="N185" s="2573">
        <f>IF(M185=0, 0,(M185/M186)*100)</f>
        <v>0</v>
      </c>
      <c r="O185" s="2572"/>
      <c r="P185" s="2573">
        <f>IF(O185=0, 0,(O185/O186)*100)</f>
        <v>0</v>
      </c>
      <c r="Q185" s="2572"/>
      <c r="R185" s="2573">
        <f>IF(Q185=0, 0,(Q185/Q186)*100)</f>
        <v>0</v>
      </c>
      <c r="S185" s="2572"/>
      <c r="T185" s="2573">
        <f>IF(S185=0, 0,(S185/S186)*100)</f>
        <v>0</v>
      </c>
      <c r="U185" s="2572"/>
      <c r="V185" s="2573">
        <f>IF(U185=0, 0,(U185/U186)*100)</f>
        <v>0</v>
      </c>
      <c r="W185" s="2568"/>
    </row>
    <row r="186" spans="1:23">
      <c r="A186" s="3042" t="s">
        <v>42</v>
      </c>
      <c r="B186" s="3043"/>
      <c r="C186" s="3043"/>
      <c r="D186" s="3043"/>
      <c r="E186" s="2572">
        <f t="shared" ref="E186:V186" si="20">SUM(E180:E185)</f>
        <v>0</v>
      </c>
      <c r="F186" s="2572">
        <f t="shared" si="20"/>
        <v>0</v>
      </c>
      <c r="G186" s="2572">
        <f t="shared" si="20"/>
        <v>0</v>
      </c>
      <c r="H186" s="2572">
        <f t="shared" si="20"/>
        <v>0</v>
      </c>
      <c r="I186" s="2572">
        <f t="shared" si="20"/>
        <v>0</v>
      </c>
      <c r="J186" s="2572">
        <f t="shared" si="20"/>
        <v>0</v>
      </c>
      <c r="K186" s="2572">
        <f t="shared" si="20"/>
        <v>0</v>
      </c>
      <c r="L186" s="2572">
        <f t="shared" si="20"/>
        <v>0</v>
      </c>
      <c r="M186" s="2574">
        <f t="shared" si="20"/>
        <v>0</v>
      </c>
      <c r="N186" s="2572">
        <f t="shared" si="20"/>
        <v>0</v>
      </c>
      <c r="O186" s="2574">
        <f t="shared" si="20"/>
        <v>0</v>
      </c>
      <c r="P186" s="2572">
        <f t="shared" si="20"/>
        <v>0</v>
      </c>
      <c r="Q186" s="2574">
        <f t="shared" si="20"/>
        <v>0</v>
      </c>
      <c r="R186" s="2572">
        <f t="shared" si="20"/>
        <v>0</v>
      </c>
      <c r="S186" s="2574">
        <f t="shared" si="20"/>
        <v>0</v>
      </c>
      <c r="T186" s="2572">
        <f t="shared" si="20"/>
        <v>0</v>
      </c>
      <c r="U186" s="2572">
        <f t="shared" si="20"/>
        <v>0</v>
      </c>
      <c r="V186" s="2572">
        <f t="shared" si="20"/>
        <v>0</v>
      </c>
    </row>
  </sheetData>
  <mergeCells count="207">
    <mergeCell ref="A186:D186"/>
    <mergeCell ref="A96:D96"/>
    <mergeCell ref="A97:D97"/>
    <mergeCell ref="A99:D99"/>
    <mergeCell ref="A100:D100"/>
    <mergeCell ref="A181:D181"/>
    <mergeCell ref="A182:D182"/>
    <mergeCell ref="A183:D183"/>
    <mergeCell ref="A184:D184"/>
    <mergeCell ref="A185:D185"/>
    <mergeCell ref="A174:D174"/>
    <mergeCell ref="A175:D175"/>
    <mergeCell ref="A176:D176"/>
    <mergeCell ref="A177:D177"/>
    <mergeCell ref="A178:D178"/>
    <mergeCell ref="A179:D179"/>
    <mergeCell ref="A170:D170"/>
    <mergeCell ref="A171:D171"/>
    <mergeCell ref="A172:D172"/>
    <mergeCell ref="A173:D173"/>
    <mergeCell ref="A180:D180"/>
    <mergeCell ref="A160:D160"/>
    <mergeCell ref="A161:D161"/>
    <mergeCell ref="A162:D162"/>
    <mergeCell ref="U6:V6"/>
    <mergeCell ref="U17:V17"/>
    <mergeCell ref="U104:V104"/>
    <mergeCell ref="E6:F6"/>
    <mergeCell ref="E17:F17"/>
    <mergeCell ref="E104:F104"/>
    <mergeCell ref="G6:H6"/>
    <mergeCell ref="G17:H17"/>
    <mergeCell ref="G104:H104"/>
    <mergeCell ref="I6:J6"/>
    <mergeCell ref="I17:J17"/>
    <mergeCell ref="I104:J104"/>
    <mergeCell ref="K6:L6"/>
    <mergeCell ref="K17:L17"/>
    <mergeCell ref="K104:L104"/>
    <mergeCell ref="S104:T104"/>
    <mergeCell ref="O104:P104"/>
    <mergeCell ref="M17:N17"/>
    <mergeCell ref="M104:N104"/>
    <mergeCell ref="A163:D163"/>
    <mergeCell ref="A164:D164"/>
    <mergeCell ref="A165:D165"/>
    <mergeCell ref="A166:D166"/>
    <mergeCell ref="A167:D167"/>
    <mergeCell ref="A168:D168"/>
    <mergeCell ref="A169:D169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04:D104"/>
    <mergeCell ref="A105:D105"/>
    <mergeCell ref="A106:D106"/>
    <mergeCell ref="A107:D107"/>
    <mergeCell ref="A108:D108"/>
    <mergeCell ref="A109:D109"/>
    <mergeCell ref="A110:D110"/>
    <mergeCell ref="Q104:R104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8:D98"/>
    <mergeCell ref="A74:D74"/>
    <mergeCell ref="A75:D75"/>
    <mergeCell ref="A76:D76"/>
    <mergeCell ref="A77:D77"/>
    <mergeCell ref="A78:D78"/>
    <mergeCell ref="A79:D79"/>
    <mergeCell ref="A71:D71"/>
    <mergeCell ref="A72:D72"/>
    <mergeCell ref="A73:D7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7:D17"/>
    <mergeCell ref="A18:D18"/>
    <mergeCell ref="A19:D19"/>
    <mergeCell ref="S17:T17"/>
    <mergeCell ref="Q17:R17"/>
    <mergeCell ref="O17:P17"/>
    <mergeCell ref="A1:B1"/>
    <mergeCell ref="E1:G1"/>
    <mergeCell ref="H1:I1"/>
    <mergeCell ref="A4:K4"/>
    <mergeCell ref="M1:P1"/>
    <mergeCell ref="M2:P2"/>
    <mergeCell ref="A6:D6"/>
    <mergeCell ref="A7:D7"/>
    <mergeCell ref="A8:D8"/>
    <mergeCell ref="A9:D9"/>
    <mergeCell ref="A10:D10"/>
    <mergeCell ref="A11:D11"/>
    <mergeCell ref="A12:D12"/>
    <mergeCell ref="M6:N6"/>
    <mergeCell ref="O6:P6"/>
    <mergeCell ref="Q6:R6"/>
    <mergeCell ref="S6:T6"/>
  </mergeCells>
  <pageMargins left="0.7" right="0.7" top="0.75" bottom="0.75" header="0.3" footer="0.3"/>
  <pageSetup paperSize="8" scale="94" fitToHeight="0" orientation="landscape" r:id="rId1"/>
  <headerFooter>
    <oddHeader>&amp;CTable 1 Live Births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view="pageLayout" zoomScaleNormal="100" workbookViewId="0">
      <selection activeCell="G4" sqref="G4"/>
    </sheetView>
  </sheetViews>
  <sheetFormatPr defaultColWidth="9.140625" defaultRowHeight="15"/>
  <cols>
    <col min="1" max="2" width="13.28515625" style="1808" customWidth="1"/>
    <col min="3" max="3" width="12.7109375" style="1808" customWidth="1"/>
    <col min="4" max="4" width="38.140625" style="1808" customWidth="1"/>
    <col min="5" max="5" width="13.140625" style="1808" customWidth="1"/>
    <col min="6" max="9" width="14.42578125" style="1808" customWidth="1"/>
    <col min="10" max="16384" width="9.140625" style="1808"/>
  </cols>
  <sheetData>
    <row r="1" spans="1:16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16" ht="21">
      <c r="A4" s="1809" t="s">
        <v>363</v>
      </c>
      <c r="B4" s="1809"/>
    </row>
    <row r="5" spans="1:16" s="1876" customFormat="1" ht="21">
      <c r="A5" s="1875" t="s">
        <v>475</v>
      </c>
    </row>
    <row r="6" spans="1:16" s="1876" customFormat="1" ht="21">
      <c r="A6" s="1877" t="s">
        <v>476</v>
      </c>
      <c r="B6" s="1809"/>
      <c r="C6" s="1878"/>
      <c r="D6" s="1878"/>
      <c r="E6" s="1878"/>
      <c r="G6" s="1878"/>
      <c r="H6" s="1878"/>
      <c r="I6" s="1878"/>
    </row>
    <row r="7" spans="1:16" s="1876" customFormat="1" ht="18.75">
      <c r="A7" s="1879" t="s">
        <v>477</v>
      </c>
      <c r="B7" s="1879"/>
      <c r="C7" s="1880"/>
      <c r="D7" s="1880"/>
      <c r="E7" s="1880"/>
      <c r="G7" s="1880"/>
      <c r="H7" s="1880"/>
      <c r="I7" s="1880"/>
    </row>
    <row r="8" spans="1:16" s="1876" customFormat="1" ht="18.75">
      <c r="A8" s="1879" t="s">
        <v>478</v>
      </c>
      <c r="B8" s="1879"/>
      <c r="C8" s="1880"/>
      <c r="D8" s="1880"/>
      <c r="E8" s="1880"/>
      <c r="G8" s="1880"/>
      <c r="H8" s="1880"/>
      <c r="I8" s="1880"/>
    </row>
    <row r="9" spans="1:16" s="1876" customFormat="1" ht="18.75">
      <c r="A9" s="1881" t="s">
        <v>479</v>
      </c>
      <c r="B9" s="1881"/>
      <c r="C9" s="1880"/>
      <c r="D9" s="1880"/>
      <c r="E9" s="1880"/>
      <c r="G9" s="1880"/>
      <c r="H9" s="1880"/>
      <c r="I9" s="1880"/>
    </row>
    <row r="10" spans="1:16" s="1876" customFormat="1" ht="18.75">
      <c r="A10" s="1881" t="s">
        <v>480</v>
      </c>
      <c r="B10" s="1881"/>
      <c r="C10" s="1880"/>
      <c r="D10" s="1880"/>
      <c r="E10" s="1880"/>
      <c r="G10" s="1880"/>
      <c r="H10" s="1880"/>
      <c r="I10" s="1880"/>
    </row>
    <row r="11" spans="1:16" s="1876" customFormat="1" ht="18.75">
      <c r="A11" s="1881" t="s">
        <v>481</v>
      </c>
      <c r="B11" s="1881"/>
      <c r="C11" s="1880"/>
      <c r="D11" s="1880"/>
      <c r="E11" s="1880"/>
      <c r="G11" s="1880"/>
      <c r="H11" s="1880"/>
      <c r="I11" s="1880"/>
    </row>
    <row r="12" spans="1:16" ht="15.75" thickBot="1"/>
    <row r="13" spans="1:16" s="1888" customFormat="1" ht="45.75" customHeight="1" thickBot="1">
      <c r="A13" s="1882"/>
      <c r="B13" s="1882"/>
      <c r="C13" s="1882"/>
      <c r="D13" s="1883" t="s">
        <v>366</v>
      </c>
      <c r="E13" s="1884" t="s">
        <v>202</v>
      </c>
      <c r="F13" s="1885" t="s">
        <v>482</v>
      </c>
      <c r="G13" s="1886" t="s">
        <v>483</v>
      </c>
      <c r="H13" s="1885" t="s">
        <v>484</v>
      </c>
      <c r="I13" s="1887" t="s">
        <v>485</v>
      </c>
    </row>
    <row r="14" spans="1:16" ht="108" customHeight="1" thickBot="1">
      <c r="A14" s="3616" t="s">
        <v>370</v>
      </c>
      <c r="B14" s="3617"/>
      <c r="C14" s="3618"/>
      <c r="D14" s="1889" t="s">
        <v>371</v>
      </c>
      <c r="E14" s="1890" t="s">
        <v>486</v>
      </c>
      <c r="F14" s="1890" t="s">
        <v>487</v>
      </c>
      <c r="G14" s="1890" t="s">
        <v>488</v>
      </c>
      <c r="H14" s="1890" t="s">
        <v>489</v>
      </c>
      <c r="I14" s="1890" t="s">
        <v>490</v>
      </c>
    </row>
    <row r="15" spans="1:16" ht="63" customHeight="1">
      <c r="A15" s="1828" t="s">
        <v>388</v>
      </c>
      <c r="B15" s="1828" t="s">
        <v>389</v>
      </c>
      <c r="C15" s="1828" t="s">
        <v>390</v>
      </c>
      <c r="D15" s="1870"/>
      <c r="E15" s="1891"/>
      <c r="F15" s="1891"/>
      <c r="G15" s="1891"/>
      <c r="H15" s="1891"/>
      <c r="I15" s="1891"/>
    </row>
    <row r="16" spans="1:16">
      <c r="A16" s="3619" t="s">
        <v>391</v>
      </c>
      <c r="B16" s="3621">
        <v>0</v>
      </c>
      <c r="C16" s="3622" t="s">
        <v>392</v>
      </c>
      <c r="D16" s="1832" t="s">
        <v>393</v>
      </c>
      <c r="E16" s="1830"/>
      <c r="F16" s="1830"/>
      <c r="G16" s="1830"/>
      <c r="H16" s="1830"/>
      <c r="I16" s="1830"/>
    </row>
    <row r="17" spans="1:9">
      <c r="A17" s="3619"/>
      <c r="B17" s="3621"/>
      <c r="C17" s="3622"/>
      <c r="D17" s="1833" t="s">
        <v>88</v>
      </c>
      <c r="E17" s="1834"/>
      <c r="F17" s="1834"/>
      <c r="G17" s="1834"/>
      <c r="H17" s="1834"/>
      <c r="I17" s="1834"/>
    </row>
    <row r="18" spans="1:9">
      <c r="A18" s="3619"/>
      <c r="B18" s="3621"/>
      <c r="C18" s="3622"/>
      <c r="D18" s="1833" t="s">
        <v>394</v>
      </c>
      <c r="E18" s="1936"/>
      <c r="F18" s="1936"/>
      <c r="G18" s="1936"/>
      <c r="H18" s="1936"/>
      <c r="I18" s="1936"/>
    </row>
    <row r="19" spans="1:9">
      <c r="A19" s="3619"/>
      <c r="B19" s="3621"/>
      <c r="C19" s="3622"/>
      <c r="D19" s="1833" t="s">
        <v>395</v>
      </c>
      <c r="E19" s="1937"/>
      <c r="F19" s="1937"/>
      <c r="G19" s="1937"/>
      <c r="H19" s="1937"/>
      <c r="I19" s="1937"/>
    </row>
    <row r="20" spans="1:9">
      <c r="A20" s="3619"/>
      <c r="B20" s="3621"/>
      <c r="C20" s="3622"/>
      <c r="D20" s="1833" t="s">
        <v>396</v>
      </c>
      <c r="E20" s="1938"/>
      <c r="F20" s="1938"/>
      <c r="G20" s="1938"/>
      <c r="H20" s="1938"/>
      <c r="I20" s="1938"/>
    </row>
    <row r="21" spans="1:9">
      <c r="A21" s="3619"/>
      <c r="B21" s="3621"/>
      <c r="C21" s="3623" t="s">
        <v>397</v>
      </c>
      <c r="D21" s="1835" t="s">
        <v>398</v>
      </c>
      <c r="E21" s="1836"/>
      <c r="F21" s="1836"/>
      <c r="G21" s="1836"/>
      <c r="H21" s="1836"/>
      <c r="I21" s="1836"/>
    </row>
    <row r="22" spans="1:9">
      <c r="A22" s="3619"/>
      <c r="B22" s="3621"/>
      <c r="C22" s="3624"/>
      <c r="D22" s="1833" t="s">
        <v>89</v>
      </c>
      <c r="E22" s="1834"/>
      <c r="F22" s="1834"/>
      <c r="G22" s="1834"/>
      <c r="H22" s="1834"/>
      <c r="I22" s="1834"/>
    </row>
    <row r="23" spans="1:9">
      <c r="A23" s="3619"/>
      <c r="B23" s="3621"/>
      <c r="C23" s="3624"/>
      <c r="D23" s="1833" t="s">
        <v>399</v>
      </c>
      <c r="E23" s="1936"/>
      <c r="F23" s="1936"/>
      <c r="G23" s="1936"/>
      <c r="H23" s="1936"/>
      <c r="I23" s="1936"/>
    </row>
    <row r="24" spans="1:9">
      <c r="A24" s="3619"/>
      <c r="B24" s="3621"/>
      <c r="C24" s="3624"/>
      <c r="D24" s="1833" t="s">
        <v>395</v>
      </c>
      <c r="E24" s="1937"/>
      <c r="F24" s="1937"/>
      <c r="G24" s="1937"/>
      <c r="H24" s="1937"/>
      <c r="I24" s="1937"/>
    </row>
    <row r="25" spans="1:9">
      <c r="A25" s="3619"/>
      <c r="B25" s="3621"/>
      <c r="C25" s="3625"/>
      <c r="D25" s="1833" t="s">
        <v>396</v>
      </c>
      <c r="E25" s="1938"/>
      <c r="F25" s="1938"/>
      <c r="G25" s="1938"/>
      <c r="H25" s="1938"/>
      <c r="I25" s="1938"/>
    </row>
    <row r="26" spans="1:9">
      <c r="A26" s="3619"/>
      <c r="B26" s="3626" t="s">
        <v>400</v>
      </c>
      <c r="C26" s="3604" t="s">
        <v>401</v>
      </c>
      <c r="D26" s="1833" t="s">
        <v>402</v>
      </c>
      <c r="E26" s="1836"/>
      <c r="F26" s="1836"/>
      <c r="G26" s="1836"/>
      <c r="H26" s="1836"/>
      <c r="I26" s="1836"/>
    </row>
    <row r="27" spans="1:9">
      <c r="A27" s="3619"/>
      <c r="B27" s="3621"/>
      <c r="C27" s="3604"/>
      <c r="D27" s="1833" t="s">
        <v>403</v>
      </c>
      <c r="E27" s="1834"/>
      <c r="F27" s="1834"/>
      <c r="G27" s="1834"/>
      <c r="H27" s="1834"/>
      <c r="I27" s="1834"/>
    </row>
    <row r="28" spans="1:9">
      <c r="A28" s="3619"/>
      <c r="B28" s="3621"/>
      <c r="C28" s="3604"/>
      <c r="D28" s="1833" t="s">
        <v>404</v>
      </c>
      <c r="E28" s="1936"/>
      <c r="F28" s="1936"/>
      <c r="G28" s="1936"/>
      <c r="H28" s="1936"/>
      <c r="I28" s="1936"/>
    </row>
    <row r="29" spans="1:9">
      <c r="A29" s="3619"/>
      <c r="B29" s="3621"/>
      <c r="C29" s="3604"/>
      <c r="D29" s="1833" t="s">
        <v>395</v>
      </c>
      <c r="E29" s="1937"/>
      <c r="F29" s="1937"/>
      <c r="G29" s="1937"/>
      <c r="H29" s="1937"/>
      <c r="I29" s="1937"/>
    </row>
    <row r="30" spans="1:9">
      <c r="A30" s="3619"/>
      <c r="B30" s="3621"/>
      <c r="C30" s="3604"/>
      <c r="D30" s="1833" t="s">
        <v>396</v>
      </c>
      <c r="E30" s="1938"/>
      <c r="F30" s="1938"/>
      <c r="G30" s="1938"/>
      <c r="H30" s="1938"/>
      <c r="I30" s="1938"/>
    </row>
    <row r="31" spans="1:9">
      <c r="A31" s="3619"/>
      <c r="B31" s="3601" t="s">
        <v>405</v>
      </c>
      <c r="C31" s="3604" t="s">
        <v>406</v>
      </c>
      <c r="D31" s="1833" t="s">
        <v>407</v>
      </c>
      <c r="E31" s="1836"/>
      <c r="F31" s="1836"/>
      <c r="G31" s="1836"/>
      <c r="H31" s="1836"/>
      <c r="I31" s="1836"/>
    </row>
    <row r="32" spans="1:9">
      <c r="A32" s="3619"/>
      <c r="B32" s="3602"/>
      <c r="C32" s="3604"/>
      <c r="D32" s="1833" t="s">
        <v>408</v>
      </c>
      <c r="E32" s="1834"/>
      <c r="F32" s="1834"/>
      <c r="G32" s="1834"/>
      <c r="H32" s="1834"/>
      <c r="I32" s="1834"/>
    </row>
    <row r="33" spans="1:9">
      <c r="A33" s="3619"/>
      <c r="B33" s="3602"/>
      <c r="C33" s="3604"/>
      <c r="D33" s="1833" t="s">
        <v>409</v>
      </c>
      <c r="E33" s="1936"/>
      <c r="F33" s="1936"/>
      <c r="G33" s="1936"/>
      <c r="H33" s="1936"/>
      <c r="I33" s="1936"/>
    </row>
    <row r="34" spans="1:9">
      <c r="A34" s="3619"/>
      <c r="B34" s="3602"/>
      <c r="C34" s="3604"/>
      <c r="D34" s="1833" t="s">
        <v>395</v>
      </c>
      <c r="E34" s="1937"/>
      <c r="F34" s="1937"/>
      <c r="G34" s="1937"/>
      <c r="H34" s="1937"/>
      <c r="I34" s="1937"/>
    </row>
    <row r="35" spans="1:9">
      <c r="A35" s="3619"/>
      <c r="B35" s="3602"/>
      <c r="C35" s="3604"/>
      <c r="D35" s="1833" t="s">
        <v>396</v>
      </c>
      <c r="E35" s="1938"/>
      <c r="F35" s="1938"/>
      <c r="G35" s="1938"/>
      <c r="H35" s="1938"/>
      <c r="I35" s="1938"/>
    </row>
    <row r="36" spans="1:9">
      <c r="A36" s="3619"/>
      <c r="B36" s="3627" t="s">
        <v>410</v>
      </c>
      <c r="C36" s="3604" t="s">
        <v>411</v>
      </c>
      <c r="D36" s="1833" t="s">
        <v>412</v>
      </c>
      <c r="E36" s="1836"/>
      <c r="F36" s="1836"/>
      <c r="G36" s="1836"/>
      <c r="H36" s="1836"/>
      <c r="I36" s="1836"/>
    </row>
    <row r="37" spans="1:9">
      <c r="A37" s="3619"/>
      <c r="B37" s="3621"/>
      <c r="C37" s="3604"/>
      <c r="D37" s="1833" t="s">
        <v>413</v>
      </c>
      <c r="E37" s="1834"/>
      <c r="F37" s="1834"/>
      <c r="G37" s="1834"/>
      <c r="H37" s="1834"/>
      <c r="I37" s="1834"/>
    </row>
    <row r="38" spans="1:9" ht="21" customHeight="1">
      <c r="A38" s="3619"/>
      <c r="B38" s="3621"/>
      <c r="C38" s="3604"/>
      <c r="D38" s="1833" t="s">
        <v>414</v>
      </c>
      <c r="E38" s="1936"/>
      <c r="F38" s="1936"/>
      <c r="G38" s="1936"/>
      <c r="H38" s="1936"/>
      <c r="I38" s="1936"/>
    </row>
    <row r="39" spans="1:9">
      <c r="A39" s="3619"/>
      <c r="B39" s="3621"/>
      <c r="C39" s="3604"/>
      <c r="D39" s="1833" t="s">
        <v>395</v>
      </c>
      <c r="E39" s="1937"/>
      <c r="F39" s="1937"/>
      <c r="G39" s="1937"/>
      <c r="H39" s="1937"/>
      <c r="I39" s="1937"/>
    </row>
    <row r="40" spans="1:9">
      <c r="A40" s="3620"/>
      <c r="B40" s="3621"/>
      <c r="C40" s="3604"/>
      <c r="D40" s="1833" t="s">
        <v>396</v>
      </c>
      <c r="E40" s="1938"/>
      <c r="F40" s="1938"/>
      <c r="G40" s="1938"/>
      <c r="H40" s="1938"/>
      <c r="I40" s="1938"/>
    </row>
    <row r="41" spans="1:9">
      <c r="A41" s="3611" t="s">
        <v>415</v>
      </c>
      <c r="B41" s="3601" t="s">
        <v>416</v>
      </c>
      <c r="C41" s="3614" t="s">
        <v>417</v>
      </c>
      <c r="D41" s="1833" t="s">
        <v>418</v>
      </c>
      <c r="E41" s="1836"/>
      <c r="F41" s="1836"/>
      <c r="G41" s="1836"/>
      <c r="H41" s="1836"/>
      <c r="I41" s="1836"/>
    </row>
    <row r="42" spans="1:9">
      <c r="A42" s="3611"/>
      <c r="B42" s="3612"/>
      <c r="C42" s="3614"/>
      <c r="D42" s="1833" t="s">
        <v>419</v>
      </c>
      <c r="E42" s="1834"/>
      <c r="F42" s="1834"/>
      <c r="G42" s="1834"/>
      <c r="H42" s="1834"/>
      <c r="I42" s="1834"/>
    </row>
    <row r="43" spans="1:9">
      <c r="A43" s="3611"/>
      <c r="B43" s="3612"/>
      <c r="C43" s="3614"/>
      <c r="D43" s="1833" t="s">
        <v>420</v>
      </c>
      <c r="E43" s="1936"/>
      <c r="F43" s="1936"/>
      <c r="G43" s="1936"/>
      <c r="H43" s="1936"/>
      <c r="I43" s="1936"/>
    </row>
    <row r="44" spans="1:9">
      <c r="A44" s="3611"/>
      <c r="B44" s="3612"/>
      <c r="C44" s="3614"/>
      <c r="D44" s="1833" t="s">
        <v>395</v>
      </c>
      <c r="E44" s="1937"/>
      <c r="F44" s="1937"/>
      <c r="G44" s="1937"/>
      <c r="H44" s="1937"/>
      <c r="I44" s="1937"/>
    </row>
    <row r="45" spans="1:9">
      <c r="A45" s="3611"/>
      <c r="B45" s="3613"/>
      <c r="C45" s="3614"/>
      <c r="D45" s="1833" t="s">
        <v>396</v>
      </c>
      <c r="E45" s="1938"/>
      <c r="F45" s="1938"/>
      <c r="G45" s="1938"/>
      <c r="H45" s="1938"/>
      <c r="I45" s="1938"/>
    </row>
    <row r="46" spans="1:9">
      <c r="A46" s="3615" t="s">
        <v>421</v>
      </c>
      <c r="B46" s="3601" t="s">
        <v>422</v>
      </c>
      <c r="C46" s="3604" t="s">
        <v>423</v>
      </c>
      <c r="D46" s="1833" t="s">
        <v>424</v>
      </c>
      <c r="E46" s="1836"/>
      <c r="F46" s="1836"/>
      <c r="G46" s="1836"/>
      <c r="H46" s="1836"/>
      <c r="I46" s="1836"/>
    </row>
    <row r="47" spans="1:9">
      <c r="A47" s="3615"/>
      <c r="B47" s="3602"/>
      <c r="C47" s="3604"/>
      <c r="D47" s="1833" t="s">
        <v>425</v>
      </c>
      <c r="E47" s="1834"/>
      <c r="F47" s="1834"/>
      <c r="G47" s="1834"/>
      <c r="H47" s="1834"/>
      <c r="I47" s="1834"/>
    </row>
    <row r="48" spans="1:9">
      <c r="A48" s="3615"/>
      <c r="B48" s="3602"/>
      <c r="C48" s="3604"/>
      <c r="D48" s="1833" t="s">
        <v>426</v>
      </c>
      <c r="E48" s="1936"/>
      <c r="F48" s="1936"/>
      <c r="G48" s="1936"/>
      <c r="H48" s="1936"/>
      <c r="I48" s="1936"/>
    </row>
    <row r="49" spans="1:9">
      <c r="A49" s="3615"/>
      <c r="B49" s="3602"/>
      <c r="C49" s="3604"/>
      <c r="D49" s="1833" t="s">
        <v>395</v>
      </c>
      <c r="E49" s="1937"/>
      <c r="F49" s="1937"/>
      <c r="G49" s="1937"/>
      <c r="H49" s="1937"/>
      <c r="I49" s="1937"/>
    </row>
    <row r="50" spans="1:9">
      <c r="A50" s="3615"/>
      <c r="B50" s="3603"/>
      <c r="C50" s="3604"/>
      <c r="D50" s="1833" t="s">
        <v>396</v>
      </c>
      <c r="E50" s="1938"/>
      <c r="F50" s="1938"/>
      <c r="G50" s="1938"/>
      <c r="H50" s="1938"/>
      <c r="I50" s="1938"/>
    </row>
    <row r="51" spans="1:9">
      <c r="A51" s="3609" t="s">
        <v>427</v>
      </c>
      <c r="B51" s="3601" t="s">
        <v>428</v>
      </c>
      <c r="C51" s="3604" t="s">
        <v>429</v>
      </c>
      <c r="D51" s="1833" t="s">
        <v>430</v>
      </c>
      <c r="E51" s="1836"/>
      <c r="F51" s="1836"/>
      <c r="G51" s="1836"/>
      <c r="H51" s="1836"/>
      <c r="I51" s="1836"/>
    </row>
    <row r="52" spans="1:9">
      <c r="A52" s="3609"/>
      <c r="B52" s="3602"/>
      <c r="C52" s="3604"/>
      <c r="D52" s="1838" t="s">
        <v>431</v>
      </c>
      <c r="E52" s="1834"/>
      <c r="F52" s="1834"/>
      <c r="G52" s="1834"/>
      <c r="H52" s="1834"/>
      <c r="I52" s="1834"/>
    </row>
    <row r="53" spans="1:9">
      <c r="A53" s="3609"/>
      <c r="B53" s="3602"/>
      <c r="C53" s="3604"/>
      <c r="D53" s="1833" t="s">
        <v>432</v>
      </c>
      <c r="E53" s="1936"/>
      <c r="F53" s="1936"/>
      <c r="G53" s="1936"/>
      <c r="H53" s="1936"/>
      <c r="I53" s="1936"/>
    </row>
    <row r="54" spans="1:9">
      <c r="A54" s="3609"/>
      <c r="B54" s="3602"/>
      <c r="C54" s="3604"/>
      <c r="D54" s="1833" t="s">
        <v>395</v>
      </c>
      <c r="E54" s="1937"/>
      <c r="F54" s="1937"/>
      <c r="G54" s="1937"/>
      <c r="H54" s="1937"/>
      <c r="I54" s="1937"/>
    </row>
    <row r="55" spans="1:9">
      <c r="A55" s="3609"/>
      <c r="B55" s="3603"/>
      <c r="C55" s="3604"/>
      <c r="D55" s="1833" t="s">
        <v>396</v>
      </c>
      <c r="E55" s="1938"/>
      <c r="F55" s="1938"/>
      <c r="G55" s="1938"/>
      <c r="H55" s="1938"/>
      <c r="I55" s="1938"/>
    </row>
    <row r="56" spans="1:9">
      <c r="A56" s="3610" t="s">
        <v>433</v>
      </c>
      <c r="B56" s="3601" t="s">
        <v>434</v>
      </c>
      <c r="C56" s="3604" t="s">
        <v>435</v>
      </c>
      <c r="D56" s="1833" t="s">
        <v>436</v>
      </c>
      <c r="E56" s="1836"/>
      <c r="F56" s="1836"/>
      <c r="G56" s="1836"/>
      <c r="H56" s="1836"/>
      <c r="I56" s="1836"/>
    </row>
    <row r="57" spans="1:9">
      <c r="A57" s="3610"/>
      <c r="B57" s="3602"/>
      <c r="C57" s="3604"/>
      <c r="D57" s="1838" t="s">
        <v>437</v>
      </c>
      <c r="E57" s="1834"/>
      <c r="F57" s="1834"/>
      <c r="G57" s="1834"/>
      <c r="H57" s="1834"/>
      <c r="I57" s="1834"/>
    </row>
    <row r="58" spans="1:9">
      <c r="A58" s="3610"/>
      <c r="B58" s="3602"/>
      <c r="C58" s="3604"/>
      <c r="D58" s="1833" t="s">
        <v>438</v>
      </c>
      <c r="E58" s="1936"/>
      <c r="F58" s="1936"/>
      <c r="G58" s="1936"/>
      <c r="H58" s="1936"/>
      <c r="I58" s="1936"/>
    </row>
    <row r="59" spans="1:9">
      <c r="A59" s="3610"/>
      <c r="B59" s="3602"/>
      <c r="C59" s="3604"/>
      <c r="D59" s="1833" t="s">
        <v>395</v>
      </c>
      <c r="E59" s="1937"/>
      <c r="F59" s="1937"/>
      <c r="G59" s="1937"/>
      <c r="H59" s="1937"/>
      <c r="I59" s="1937"/>
    </row>
    <row r="60" spans="1:9">
      <c r="A60" s="3610"/>
      <c r="B60" s="3603"/>
      <c r="C60" s="3604"/>
      <c r="D60" s="1833" t="s">
        <v>396</v>
      </c>
      <c r="E60" s="1938"/>
      <c r="F60" s="1938"/>
      <c r="G60" s="1938"/>
      <c r="H60" s="1938"/>
      <c r="I60" s="1938"/>
    </row>
    <row r="61" spans="1:9">
      <c r="A61" s="3607" t="s">
        <v>439</v>
      </c>
      <c r="B61" s="3601" t="s">
        <v>440</v>
      </c>
      <c r="C61" s="3604" t="s">
        <v>441</v>
      </c>
      <c r="D61" s="1833" t="s">
        <v>442</v>
      </c>
      <c r="E61" s="1836"/>
      <c r="F61" s="1836"/>
      <c r="G61" s="1836"/>
      <c r="H61" s="1836"/>
      <c r="I61" s="1836"/>
    </row>
    <row r="62" spans="1:9">
      <c r="A62" s="3607"/>
      <c r="B62" s="3602"/>
      <c r="C62" s="3604"/>
      <c r="D62" s="1838" t="s">
        <v>443</v>
      </c>
      <c r="E62" s="1834"/>
      <c r="F62" s="1834"/>
      <c r="G62" s="1834"/>
      <c r="H62" s="1834"/>
      <c r="I62" s="1834"/>
    </row>
    <row r="63" spans="1:9">
      <c r="A63" s="3607"/>
      <c r="B63" s="3602"/>
      <c r="C63" s="3604"/>
      <c r="D63" s="1833" t="s">
        <v>444</v>
      </c>
      <c r="E63" s="1936"/>
      <c r="F63" s="1936"/>
      <c r="G63" s="1936"/>
      <c r="H63" s="1936"/>
      <c r="I63" s="1936"/>
    </row>
    <row r="64" spans="1:9">
      <c r="A64" s="3607"/>
      <c r="B64" s="3602"/>
      <c r="C64" s="3604"/>
      <c r="D64" s="1833" t="s">
        <v>395</v>
      </c>
      <c r="E64" s="1937"/>
      <c r="F64" s="1937"/>
      <c r="G64" s="1937"/>
      <c r="H64" s="1937"/>
      <c r="I64" s="1937"/>
    </row>
    <row r="65" spans="1:9">
      <c r="A65" s="3607"/>
      <c r="B65" s="3603"/>
      <c r="C65" s="3604"/>
      <c r="D65" s="1833" t="s">
        <v>396</v>
      </c>
      <c r="E65" s="1938"/>
      <c r="F65" s="1938"/>
      <c r="G65" s="1938"/>
      <c r="H65" s="1938"/>
      <c r="I65" s="1938"/>
    </row>
    <row r="66" spans="1:9">
      <c r="A66" s="3608" t="s">
        <v>445</v>
      </c>
      <c r="B66" s="3601" t="s">
        <v>446</v>
      </c>
      <c r="C66" s="3604" t="s">
        <v>447</v>
      </c>
      <c r="D66" s="1833" t="s">
        <v>448</v>
      </c>
      <c r="E66" s="1836"/>
      <c r="F66" s="1836"/>
      <c r="G66" s="1836"/>
      <c r="H66" s="1836"/>
      <c r="I66" s="1836"/>
    </row>
    <row r="67" spans="1:9">
      <c r="A67" s="3608"/>
      <c r="B67" s="3602"/>
      <c r="C67" s="3604"/>
      <c r="D67" s="1838" t="s">
        <v>449</v>
      </c>
      <c r="E67" s="1834"/>
      <c r="F67" s="1834"/>
      <c r="G67" s="1834"/>
      <c r="H67" s="1834"/>
      <c r="I67" s="1834"/>
    </row>
    <row r="68" spans="1:9">
      <c r="A68" s="3608"/>
      <c r="B68" s="3602"/>
      <c r="C68" s="3604"/>
      <c r="D68" s="1833" t="s">
        <v>450</v>
      </c>
      <c r="E68" s="1936"/>
      <c r="F68" s="1936"/>
      <c r="G68" s="1936"/>
      <c r="H68" s="1936"/>
      <c r="I68" s="1936"/>
    </row>
    <row r="69" spans="1:9">
      <c r="A69" s="3608"/>
      <c r="B69" s="3602"/>
      <c r="C69" s="3604"/>
      <c r="D69" s="1833" t="s">
        <v>395</v>
      </c>
      <c r="E69" s="1937"/>
      <c r="F69" s="1937"/>
      <c r="G69" s="1937"/>
      <c r="H69" s="1937"/>
      <c r="I69" s="1937"/>
    </row>
    <row r="70" spans="1:9">
      <c r="A70" s="3608"/>
      <c r="B70" s="3603"/>
      <c r="C70" s="3604"/>
      <c r="D70" s="1833" t="s">
        <v>396</v>
      </c>
      <c r="E70" s="1938"/>
      <c r="F70" s="1938"/>
      <c r="G70" s="1938"/>
      <c r="H70" s="1938"/>
      <c r="I70" s="1938"/>
    </row>
    <row r="71" spans="1:9">
      <c r="A71" s="3605" t="s">
        <v>451</v>
      </c>
      <c r="B71" s="3601" t="s">
        <v>452</v>
      </c>
      <c r="C71" s="3604" t="s">
        <v>453</v>
      </c>
      <c r="D71" s="1833" t="s">
        <v>454</v>
      </c>
      <c r="E71" s="1836"/>
      <c r="F71" s="1836"/>
      <c r="G71" s="1836"/>
      <c r="H71" s="1836"/>
      <c r="I71" s="1836"/>
    </row>
    <row r="72" spans="1:9">
      <c r="A72" s="3605"/>
      <c r="B72" s="3602"/>
      <c r="C72" s="3604"/>
      <c r="D72" s="1838" t="s">
        <v>455</v>
      </c>
      <c r="E72" s="1834"/>
      <c r="F72" s="1834"/>
      <c r="G72" s="1834"/>
      <c r="H72" s="1834"/>
      <c r="I72" s="1834"/>
    </row>
    <row r="73" spans="1:9">
      <c r="A73" s="3605"/>
      <c r="B73" s="3602"/>
      <c r="C73" s="3604"/>
      <c r="D73" s="1833" t="s">
        <v>456</v>
      </c>
      <c r="E73" s="1936"/>
      <c r="F73" s="1936"/>
      <c r="G73" s="1936"/>
      <c r="H73" s="1936"/>
      <c r="I73" s="1936"/>
    </row>
    <row r="74" spans="1:9">
      <c r="A74" s="3605"/>
      <c r="B74" s="3602"/>
      <c r="C74" s="3604"/>
      <c r="D74" s="1833" t="s">
        <v>395</v>
      </c>
      <c r="E74" s="1937"/>
      <c r="F74" s="1937"/>
      <c r="G74" s="1937"/>
      <c r="H74" s="1937"/>
      <c r="I74" s="1937"/>
    </row>
    <row r="75" spans="1:9">
      <c r="A75" s="3605"/>
      <c r="B75" s="3603"/>
      <c r="C75" s="3604"/>
      <c r="D75" s="1833" t="s">
        <v>396</v>
      </c>
      <c r="E75" s="1938"/>
      <c r="F75" s="1938"/>
      <c r="G75" s="1938"/>
      <c r="H75" s="1938"/>
      <c r="I75" s="1938"/>
    </row>
    <row r="76" spans="1:9">
      <c r="A76" s="3606" t="s">
        <v>457</v>
      </c>
      <c r="B76" s="3601" t="s">
        <v>458</v>
      </c>
      <c r="C76" s="3604" t="s">
        <v>459</v>
      </c>
      <c r="D76" s="1833" t="s">
        <v>460</v>
      </c>
      <c r="E76" s="1836"/>
      <c r="F76" s="1836"/>
      <c r="G76" s="1836"/>
      <c r="H76" s="1836"/>
      <c r="I76" s="1836"/>
    </row>
    <row r="77" spans="1:9">
      <c r="A77" s="3606"/>
      <c r="B77" s="3602"/>
      <c r="C77" s="3604"/>
      <c r="D77" s="1833" t="s">
        <v>461</v>
      </c>
      <c r="E77" s="1834"/>
      <c r="F77" s="1834"/>
      <c r="G77" s="1834"/>
      <c r="H77" s="1834"/>
      <c r="I77" s="1834"/>
    </row>
    <row r="78" spans="1:9">
      <c r="A78" s="3606"/>
      <c r="B78" s="3602"/>
      <c r="C78" s="3604"/>
      <c r="D78" s="1833" t="s">
        <v>462</v>
      </c>
      <c r="E78" s="1936"/>
      <c r="F78" s="1936"/>
      <c r="G78" s="1936"/>
      <c r="H78" s="1936"/>
      <c r="I78" s="1936"/>
    </row>
    <row r="79" spans="1:9">
      <c r="A79" s="3606"/>
      <c r="B79" s="3602"/>
      <c r="C79" s="3604"/>
      <c r="D79" s="1833" t="s">
        <v>395</v>
      </c>
      <c r="E79" s="1937"/>
      <c r="F79" s="1937"/>
      <c r="G79" s="1937"/>
      <c r="H79" s="1937"/>
      <c r="I79" s="1937"/>
    </row>
    <row r="80" spans="1:9" ht="15" customHeight="1">
      <c r="A80" s="3606"/>
      <c r="B80" s="3603"/>
      <c r="C80" s="3604"/>
      <c r="D80" s="1833" t="s">
        <v>396</v>
      </c>
      <c r="E80" s="1938"/>
      <c r="F80" s="1938"/>
      <c r="G80" s="1938"/>
      <c r="H80" s="1938"/>
      <c r="I80" s="1938"/>
    </row>
    <row r="81" spans="1:9">
      <c r="A81" s="3598" t="s">
        <v>463</v>
      </c>
      <c r="B81" s="3601" t="s">
        <v>464</v>
      </c>
      <c r="C81" s="3604" t="s">
        <v>465</v>
      </c>
      <c r="D81" s="1839" t="s">
        <v>466</v>
      </c>
      <c r="E81" s="1836"/>
      <c r="F81" s="1836"/>
      <c r="G81" s="1836"/>
      <c r="H81" s="1836"/>
      <c r="I81" s="1836"/>
    </row>
    <row r="82" spans="1:9">
      <c r="A82" s="3599"/>
      <c r="B82" s="3602"/>
      <c r="C82" s="3604"/>
      <c r="D82" s="1838" t="s">
        <v>467</v>
      </c>
      <c r="E82" s="1834"/>
      <c r="F82" s="1834"/>
      <c r="G82" s="1834"/>
      <c r="H82" s="1834"/>
      <c r="I82" s="1834"/>
    </row>
    <row r="83" spans="1:9">
      <c r="A83" s="3599"/>
      <c r="B83" s="3602"/>
      <c r="C83" s="3604"/>
      <c r="D83" s="1833" t="s">
        <v>468</v>
      </c>
      <c r="E83" s="1936"/>
      <c r="F83" s="1936"/>
      <c r="G83" s="1936"/>
      <c r="H83" s="1936"/>
      <c r="I83" s="1936"/>
    </row>
    <row r="84" spans="1:9">
      <c r="A84" s="3599"/>
      <c r="B84" s="3602"/>
      <c r="C84" s="3604"/>
      <c r="D84" s="1833" t="s">
        <v>395</v>
      </c>
      <c r="E84" s="1937"/>
      <c r="F84" s="1937"/>
      <c r="G84" s="1937"/>
      <c r="H84" s="1937"/>
      <c r="I84" s="1937"/>
    </row>
    <row r="85" spans="1:9">
      <c r="A85" s="3600"/>
      <c r="B85" s="3603"/>
      <c r="C85" s="3604"/>
      <c r="D85" s="1833" t="s">
        <v>396</v>
      </c>
      <c r="E85" s="1938"/>
      <c r="F85" s="1938"/>
      <c r="G85" s="1938"/>
      <c r="H85" s="1938"/>
      <c r="I85" s="1938"/>
    </row>
    <row r="86" spans="1:9">
      <c r="A86" s="1872"/>
      <c r="B86" s="1846"/>
      <c r="C86" s="1847"/>
      <c r="D86" s="1842"/>
      <c r="E86" s="1811"/>
      <c r="F86" s="1811"/>
      <c r="G86" s="1811"/>
      <c r="H86" s="1811"/>
      <c r="I86" s="1811"/>
    </row>
    <row r="87" spans="1:9">
      <c r="A87" s="1840" t="s">
        <v>469</v>
      </c>
      <c r="C87" s="1843"/>
    </row>
  </sheetData>
  <mergeCells count="42">
    <mergeCell ref="H1:I1"/>
    <mergeCell ref="M1:P1"/>
    <mergeCell ref="A14:C14"/>
    <mergeCell ref="A16:A40"/>
    <mergeCell ref="B16:B25"/>
    <mergeCell ref="C16:C20"/>
    <mergeCell ref="C21:C25"/>
    <mergeCell ref="B26:B30"/>
    <mergeCell ref="A41:A45"/>
    <mergeCell ref="B41:B45"/>
    <mergeCell ref="C41:C45"/>
    <mergeCell ref="A1:B1"/>
    <mergeCell ref="E1:G1"/>
    <mergeCell ref="C26:C30"/>
    <mergeCell ref="B31:B35"/>
    <mergeCell ref="C31:C35"/>
    <mergeCell ref="B36:B40"/>
    <mergeCell ref="C36:C40"/>
    <mergeCell ref="A46:A50"/>
    <mergeCell ref="B46:B50"/>
    <mergeCell ref="C46:C50"/>
    <mergeCell ref="A51:A55"/>
    <mergeCell ref="B51:B55"/>
    <mergeCell ref="C51:C55"/>
    <mergeCell ref="A56:A60"/>
    <mergeCell ref="B56:B60"/>
    <mergeCell ref="C56:C60"/>
    <mergeCell ref="A61:A65"/>
    <mergeCell ref="B61:B65"/>
    <mergeCell ref="C61:C65"/>
    <mergeCell ref="A66:A70"/>
    <mergeCell ref="B66:B70"/>
    <mergeCell ref="C66:C70"/>
    <mergeCell ref="A71:A75"/>
    <mergeCell ref="B71:B75"/>
    <mergeCell ref="C71:C75"/>
    <mergeCell ref="A76:A80"/>
    <mergeCell ref="B76:B80"/>
    <mergeCell ref="C76:C80"/>
    <mergeCell ref="A81:A85"/>
    <mergeCell ref="B81:B85"/>
    <mergeCell ref="C81:C85"/>
  </mergeCells>
  <pageMargins left="0.31496062992125984" right="0.31496062992125984" top="0.55118110236220474" bottom="0.55118110236220474" header="0.31496062992125984" footer="0.31496062992125984"/>
  <pageSetup paperSize="8" scale="95" fitToHeight="0" orientation="landscape" r:id="rId1"/>
  <headerFooter>
    <oddHeader>&amp;C&amp;A</oddHeader>
  </headerFooter>
  <rowBreaks count="1" manualBreakCount="1">
    <brk id="8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6"/>
  <sheetViews>
    <sheetView view="pageLayout" zoomScaleNormal="96" workbookViewId="0">
      <selection activeCell="Q5" sqref="Q5"/>
    </sheetView>
  </sheetViews>
  <sheetFormatPr defaultColWidth="9.140625" defaultRowHeight="15"/>
  <cols>
    <col min="1" max="2" width="14.7109375" style="1903" customWidth="1"/>
    <col min="3" max="3" width="11.7109375" style="1903" customWidth="1"/>
    <col min="4" max="4" width="38.7109375" style="1903" customWidth="1"/>
    <col min="5" max="12" width="6.7109375" style="1903" customWidth="1"/>
    <col min="13" max="13" width="6.140625" style="1903" customWidth="1"/>
    <col min="14" max="14" width="6.28515625" style="1903" customWidth="1"/>
    <col min="15" max="15" width="5.5703125" style="1903" customWidth="1"/>
    <col min="16" max="16" width="4.5703125" style="1903" bestFit="1" customWidth="1"/>
    <col min="17" max="17" width="6.140625" style="1903" customWidth="1"/>
    <col min="18" max="18" width="6.5703125" style="1903" customWidth="1"/>
    <col min="19" max="19" width="6.28515625" style="1903" customWidth="1"/>
    <col min="20" max="20" width="10.42578125" style="1903" customWidth="1"/>
    <col min="21" max="21" width="5.5703125" style="1903" customWidth="1"/>
    <col min="22" max="23" width="6.5703125" style="1903" bestFit="1" customWidth="1"/>
    <col min="24" max="27" width="4.5703125" style="1903" bestFit="1" customWidth="1"/>
    <col min="28" max="28" width="6.5703125" style="1903" bestFit="1" customWidth="1"/>
    <col min="29" max="29" width="4" style="1903" bestFit="1" customWidth="1"/>
    <col min="30" max="30" width="5.85546875" style="1903" customWidth="1"/>
    <col min="31" max="33" width="4.5703125" style="1903" bestFit="1" customWidth="1"/>
    <col min="34" max="34" width="6.5703125" style="1903" bestFit="1" customWidth="1"/>
    <col min="35" max="35" width="5" style="1903" customWidth="1"/>
    <col min="36" max="36" width="4.5703125" style="1903" customWidth="1"/>
    <col min="37" max="41" width="4.5703125" style="1903" bestFit="1" customWidth="1"/>
    <col min="42" max="42" width="5.5703125" style="1903" bestFit="1" customWidth="1"/>
    <col min="43" max="44" width="6.5703125" style="1903" bestFit="1" customWidth="1"/>
    <col min="45" max="50" width="5.5703125" style="1903" bestFit="1" customWidth="1"/>
    <col min="51" max="51" width="6.5703125" style="1903" bestFit="1" customWidth="1"/>
    <col min="52" max="16384" width="9.140625" style="1903"/>
  </cols>
  <sheetData>
    <row r="1" spans="1:51" ht="18.75">
      <c r="A1" s="3573" t="s">
        <v>13</v>
      </c>
      <c r="B1" s="3574"/>
      <c r="C1" s="1901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51" ht="21">
      <c r="A4" s="1902" t="s">
        <v>363</v>
      </c>
      <c r="B4" s="1902"/>
    </row>
    <row r="5" spans="1:51" ht="21">
      <c r="A5" s="1904" t="s">
        <v>498</v>
      </c>
      <c r="B5" s="1904"/>
    </row>
    <row r="6" spans="1:51" ht="18.75">
      <c r="A6" s="1905" t="s">
        <v>499</v>
      </c>
      <c r="B6" s="1905"/>
    </row>
    <row r="7" spans="1:51" ht="19.5" thickBot="1">
      <c r="A7" s="1905"/>
      <c r="B7" s="1905"/>
      <c r="E7" s="1906" t="s">
        <v>500</v>
      </c>
      <c r="F7" s="1906"/>
      <c r="G7" s="1906"/>
      <c r="H7" s="1906"/>
      <c r="I7" s="1906"/>
      <c r="J7" s="1906"/>
      <c r="K7" s="1906"/>
      <c r="L7" s="1906"/>
      <c r="M7" s="1907" t="s">
        <v>501</v>
      </c>
      <c r="N7" s="1907"/>
      <c r="O7" s="1907"/>
      <c r="P7" s="1907"/>
      <c r="Q7" s="1907"/>
      <c r="R7" s="1907"/>
      <c r="S7" s="1907"/>
      <c r="T7" s="1908" t="s">
        <v>502</v>
      </c>
      <c r="U7" s="1909" t="s">
        <v>503</v>
      </c>
      <c r="V7" s="1909"/>
      <c r="W7" s="1909"/>
      <c r="X7" s="1909"/>
      <c r="Y7" s="1909"/>
      <c r="Z7" s="1909"/>
      <c r="AA7" s="1909"/>
      <c r="AB7" s="1909"/>
      <c r="AC7" s="1909"/>
      <c r="AD7" s="1909"/>
      <c r="AE7" s="1909"/>
      <c r="AF7" s="1909"/>
      <c r="AG7" s="1909"/>
      <c r="AH7" s="1909"/>
      <c r="AI7" s="1909"/>
      <c r="AJ7" s="1909"/>
      <c r="AK7" s="1909"/>
      <c r="AL7" s="1909"/>
      <c r="AM7" s="1909"/>
      <c r="AN7" s="1909"/>
      <c r="AO7" s="1909"/>
      <c r="AP7" s="1909"/>
      <c r="AQ7" s="3642" t="s">
        <v>504</v>
      </c>
      <c r="AR7" s="3642"/>
      <c r="AS7" s="3642"/>
      <c r="AT7" s="3642"/>
      <c r="AU7" s="3642"/>
      <c r="AV7" s="3642"/>
      <c r="AW7" s="3642"/>
      <c r="AX7" s="3642"/>
      <c r="AY7" s="3642"/>
    </row>
    <row r="8" spans="1:51" ht="17.25" customHeight="1" thickBot="1">
      <c r="A8" s="1910"/>
      <c r="B8" s="1910"/>
      <c r="C8" s="1911"/>
      <c r="D8" s="1912" t="s">
        <v>505</v>
      </c>
      <c r="E8" s="1913" t="s">
        <v>506</v>
      </c>
      <c r="F8" s="1913" t="s">
        <v>507</v>
      </c>
      <c r="G8" s="1913" t="s">
        <v>508</v>
      </c>
      <c r="H8" s="1913" t="s">
        <v>509</v>
      </c>
      <c r="I8" s="1913" t="s">
        <v>510</v>
      </c>
      <c r="J8" s="1913" t="s">
        <v>511</v>
      </c>
      <c r="K8" s="1913" t="s">
        <v>512</v>
      </c>
      <c r="L8" s="1913" t="s">
        <v>513</v>
      </c>
      <c r="M8" s="1914" t="s">
        <v>204</v>
      </c>
      <c r="N8" s="1914" t="s">
        <v>206</v>
      </c>
      <c r="O8" s="1914" t="s">
        <v>514</v>
      </c>
      <c r="P8" s="1914" t="s">
        <v>515</v>
      </c>
      <c r="Q8" s="1915" t="s">
        <v>516</v>
      </c>
      <c r="R8" s="1915" t="s">
        <v>517</v>
      </c>
      <c r="S8" s="1915" t="s">
        <v>518</v>
      </c>
      <c r="T8" s="1916" t="s">
        <v>519</v>
      </c>
      <c r="U8" s="1914" t="s">
        <v>343</v>
      </c>
      <c r="V8" s="1914" t="s">
        <v>332</v>
      </c>
      <c r="W8" s="1914" t="s">
        <v>520</v>
      </c>
      <c r="X8" s="1914" t="s">
        <v>521</v>
      </c>
      <c r="Y8" s="1914" t="s">
        <v>522</v>
      </c>
      <c r="Z8" s="1914" t="s">
        <v>523</v>
      </c>
      <c r="AA8" s="1914" t="s">
        <v>326</v>
      </c>
      <c r="AB8" s="1914" t="s">
        <v>323</v>
      </c>
      <c r="AC8" s="1914" t="s">
        <v>524</v>
      </c>
      <c r="AD8" s="1914" t="s">
        <v>525</v>
      </c>
      <c r="AE8" s="1914" t="s">
        <v>526</v>
      </c>
      <c r="AF8" s="1914" t="s">
        <v>305</v>
      </c>
      <c r="AG8" s="1914" t="s">
        <v>291</v>
      </c>
      <c r="AH8" s="1914" t="s">
        <v>527</v>
      </c>
      <c r="AI8" s="1914" t="s">
        <v>287</v>
      </c>
      <c r="AJ8" s="1914" t="s">
        <v>528</v>
      </c>
      <c r="AK8" s="1914" t="s">
        <v>256</v>
      </c>
      <c r="AL8" s="1914" t="s">
        <v>250</v>
      </c>
      <c r="AM8" s="1914" t="s">
        <v>529</v>
      </c>
      <c r="AN8" s="1914" t="s">
        <v>530</v>
      </c>
      <c r="AO8" s="1914" t="s">
        <v>531</v>
      </c>
      <c r="AP8" s="1914" t="s">
        <v>219</v>
      </c>
      <c r="AQ8" s="1917" t="s">
        <v>532</v>
      </c>
      <c r="AR8" s="1918" t="s">
        <v>533</v>
      </c>
      <c r="AS8" s="1918" t="s">
        <v>534</v>
      </c>
      <c r="AT8" s="1918" t="s">
        <v>535</v>
      </c>
      <c r="AU8" s="1918" t="s">
        <v>536</v>
      </c>
      <c r="AV8" s="1918" t="s">
        <v>537</v>
      </c>
      <c r="AW8" s="1918" t="s">
        <v>538</v>
      </c>
      <c r="AX8" s="1918" t="s">
        <v>539</v>
      </c>
      <c r="AY8" s="1918" t="s">
        <v>540</v>
      </c>
    </row>
    <row r="9" spans="1:51" ht="165.75" customHeight="1" thickBot="1">
      <c r="A9" s="3643" t="s">
        <v>370</v>
      </c>
      <c r="B9" s="3644"/>
      <c r="C9" s="3645"/>
      <c r="D9" s="1919" t="s">
        <v>371</v>
      </c>
      <c r="E9" s="1920" t="s">
        <v>541</v>
      </c>
      <c r="F9" s="1920" t="s">
        <v>542</v>
      </c>
      <c r="G9" s="1920" t="s">
        <v>543</v>
      </c>
      <c r="H9" s="1920" t="s">
        <v>544</v>
      </c>
      <c r="I9" s="1920" t="s">
        <v>545</v>
      </c>
      <c r="J9" s="1920" t="s">
        <v>546</v>
      </c>
      <c r="K9" s="1920" t="s">
        <v>547</v>
      </c>
      <c r="L9" s="1920" t="s">
        <v>548</v>
      </c>
      <c r="M9" s="1920" t="s">
        <v>549</v>
      </c>
      <c r="N9" s="1920" t="s">
        <v>550</v>
      </c>
      <c r="O9" s="1920" t="s">
        <v>551</v>
      </c>
      <c r="P9" s="1920" t="s">
        <v>552</v>
      </c>
      <c r="Q9" s="1920" t="s">
        <v>553</v>
      </c>
      <c r="R9" s="1920" t="s">
        <v>554</v>
      </c>
      <c r="S9" s="1920" t="s">
        <v>555</v>
      </c>
      <c r="T9" s="1920" t="s">
        <v>556</v>
      </c>
      <c r="U9" s="1921" t="s">
        <v>557</v>
      </c>
      <c r="V9" s="1920" t="s">
        <v>558</v>
      </c>
      <c r="W9" s="1920" t="s">
        <v>559</v>
      </c>
      <c r="X9" s="1920" t="s">
        <v>560</v>
      </c>
      <c r="Y9" s="1920" t="s">
        <v>561</v>
      </c>
      <c r="Z9" s="1921" t="s">
        <v>562</v>
      </c>
      <c r="AA9" s="1921" t="s">
        <v>563</v>
      </c>
      <c r="AB9" s="1920" t="s">
        <v>564</v>
      </c>
      <c r="AC9" s="1920" t="s">
        <v>565</v>
      </c>
      <c r="AD9" s="1920" t="s">
        <v>566</v>
      </c>
      <c r="AE9" s="1920" t="s">
        <v>567</v>
      </c>
      <c r="AF9" s="1921" t="s">
        <v>568</v>
      </c>
      <c r="AG9" s="1921" t="s">
        <v>292</v>
      </c>
      <c r="AH9" s="1921" t="s">
        <v>569</v>
      </c>
      <c r="AI9" s="1920" t="s">
        <v>570</v>
      </c>
      <c r="AJ9" s="1920" t="s">
        <v>279</v>
      </c>
      <c r="AK9" s="1920" t="s">
        <v>571</v>
      </c>
      <c r="AL9" s="1920" t="s">
        <v>572</v>
      </c>
      <c r="AM9" s="1921" t="s">
        <v>573</v>
      </c>
      <c r="AN9" s="1921" t="s">
        <v>574</v>
      </c>
      <c r="AO9" s="1921" t="s">
        <v>575</v>
      </c>
      <c r="AP9" s="1921" t="s">
        <v>576</v>
      </c>
      <c r="AQ9" s="1920" t="s">
        <v>577</v>
      </c>
      <c r="AR9" s="1920" t="s">
        <v>578</v>
      </c>
      <c r="AS9" s="1920" t="s">
        <v>579</v>
      </c>
      <c r="AT9" s="1921" t="s">
        <v>580</v>
      </c>
      <c r="AU9" s="1920" t="s">
        <v>581</v>
      </c>
      <c r="AV9" s="1920" t="s">
        <v>582</v>
      </c>
      <c r="AW9" s="1920" t="s">
        <v>583</v>
      </c>
      <c r="AX9" s="1920" t="s">
        <v>584</v>
      </c>
      <c r="AY9" s="1921" t="s">
        <v>585</v>
      </c>
    </row>
    <row r="10" spans="1:51" ht="52.5" customHeight="1">
      <c r="A10" s="1922" t="s">
        <v>388</v>
      </c>
      <c r="B10" s="1922" t="s">
        <v>389</v>
      </c>
      <c r="C10" s="1922" t="s">
        <v>390</v>
      </c>
      <c r="D10" s="1923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4"/>
      <c r="U10" s="1925"/>
      <c r="V10" s="1924"/>
      <c r="W10" s="1924"/>
      <c r="X10" s="1924"/>
      <c r="Y10" s="1924"/>
      <c r="Z10" s="1925"/>
      <c r="AA10" s="1925"/>
      <c r="AB10" s="1924"/>
      <c r="AC10" s="1924"/>
      <c r="AD10" s="1924"/>
      <c r="AE10" s="1924"/>
      <c r="AF10" s="1925"/>
      <c r="AG10" s="1925"/>
      <c r="AH10" s="1925"/>
      <c r="AI10" s="1924"/>
      <c r="AJ10" s="1924"/>
      <c r="AK10" s="1924"/>
      <c r="AL10" s="1924"/>
      <c r="AM10" s="1925"/>
      <c r="AN10" s="1925"/>
      <c r="AO10" s="1925"/>
      <c r="AP10" s="1925"/>
      <c r="AQ10" s="1924"/>
      <c r="AR10" s="1924"/>
      <c r="AS10" s="1924"/>
      <c r="AT10" s="1925"/>
      <c r="AU10" s="1924"/>
      <c r="AV10" s="1924"/>
      <c r="AW10" s="1924"/>
      <c r="AX10" s="1924"/>
      <c r="AY10" s="1925"/>
    </row>
    <row r="11" spans="1:51">
      <c r="A11" s="3646" t="s">
        <v>391</v>
      </c>
      <c r="B11" s="3629">
        <v>0</v>
      </c>
      <c r="C11" s="3636" t="s">
        <v>392</v>
      </c>
      <c r="D11" s="1926" t="s">
        <v>393</v>
      </c>
      <c r="E11" s="1927"/>
      <c r="F11" s="1927"/>
      <c r="G11" s="1927"/>
      <c r="H11" s="1927"/>
      <c r="I11" s="1927"/>
      <c r="J11" s="1927"/>
      <c r="K11" s="1927"/>
      <c r="L11" s="1927"/>
      <c r="M11" s="1927"/>
      <c r="N11" s="1927"/>
      <c r="O11" s="1927"/>
      <c r="P11" s="1927"/>
      <c r="Q11" s="1927"/>
      <c r="R11" s="1927"/>
      <c r="S11" s="1927"/>
      <c r="T11" s="1927"/>
      <c r="U11" s="1927"/>
      <c r="V11" s="1927"/>
      <c r="W11" s="1927"/>
      <c r="X11" s="1927"/>
      <c r="Y11" s="1927"/>
      <c r="Z11" s="1927"/>
      <c r="AA11" s="1927"/>
      <c r="AB11" s="1927"/>
      <c r="AC11" s="1927"/>
      <c r="AD11" s="1927"/>
      <c r="AE11" s="1927"/>
      <c r="AF11" s="1927"/>
      <c r="AG11" s="1927"/>
      <c r="AH11" s="1927"/>
      <c r="AI11" s="1927"/>
      <c r="AJ11" s="1927"/>
      <c r="AK11" s="1927"/>
      <c r="AL11" s="1927"/>
      <c r="AM11" s="1927"/>
      <c r="AN11" s="1927"/>
      <c r="AO11" s="1927"/>
      <c r="AP11" s="1927"/>
      <c r="AQ11" s="1927"/>
      <c r="AR11" s="1927"/>
      <c r="AS11" s="1927"/>
      <c r="AT11" s="1927"/>
      <c r="AU11" s="1927"/>
      <c r="AV11" s="1927"/>
      <c r="AW11" s="1927"/>
      <c r="AX11" s="1927"/>
      <c r="AY11" s="1927"/>
    </row>
    <row r="12" spans="1:51">
      <c r="A12" s="3646"/>
      <c r="B12" s="3629"/>
      <c r="C12" s="3636"/>
      <c r="D12" s="1928" t="s">
        <v>88</v>
      </c>
      <c r="E12" s="1929"/>
      <c r="F12" s="1929"/>
      <c r="G12" s="1929"/>
      <c r="H12" s="1929"/>
      <c r="I12" s="1929"/>
      <c r="J12" s="1929"/>
      <c r="K12" s="1929"/>
      <c r="L12" s="1929"/>
      <c r="M12" s="1929"/>
      <c r="N12" s="1929"/>
      <c r="O12" s="1929"/>
      <c r="P12" s="1929"/>
      <c r="Q12" s="1929"/>
      <c r="R12" s="1929"/>
      <c r="S12" s="1929"/>
      <c r="T12" s="1929"/>
      <c r="U12" s="1929"/>
      <c r="V12" s="1929"/>
      <c r="W12" s="1929"/>
      <c r="X12" s="1929"/>
      <c r="Y12" s="1929"/>
      <c r="Z12" s="1929"/>
      <c r="AA12" s="1929"/>
      <c r="AB12" s="1929"/>
      <c r="AC12" s="1929"/>
      <c r="AD12" s="1929"/>
      <c r="AE12" s="1929"/>
      <c r="AF12" s="1929"/>
      <c r="AG12" s="1929"/>
      <c r="AH12" s="1929"/>
      <c r="AI12" s="1929"/>
      <c r="AJ12" s="1929"/>
      <c r="AK12" s="1929"/>
      <c r="AL12" s="1929"/>
      <c r="AM12" s="1929"/>
      <c r="AN12" s="1929"/>
      <c r="AO12" s="1929"/>
      <c r="AP12" s="1929"/>
      <c r="AQ12" s="1929"/>
      <c r="AR12" s="1929"/>
      <c r="AS12" s="1929"/>
      <c r="AT12" s="1929"/>
      <c r="AU12" s="1929"/>
      <c r="AV12" s="1929"/>
      <c r="AW12" s="1929"/>
      <c r="AX12" s="1929"/>
      <c r="AY12" s="1929"/>
    </row>
    <row r="13" spans="1:51">
      <c r="A13" s="3646"/>
      <c r="B13" s="3629"/>
      <c r="C13" s="3636"/>
      <c r="D13" s="1928" t="s">
        <v>394</v>
      </c>
      <c r="E13" s="1940"/>
      <c r="F13" s="1940"/>
      <c r="G13" s="1940"/>
      <c r="H13" s="1940"/>
      <c r="I13" s="1940"/>
      <c r="J13" s="1940"/>
      <c r="K13" s="1940"/>
      <c r="L13" s="1940"/>
      <c r="M13" s="1940"/>
      <c r="N13" s="1940"/>
      <c r="O13" s="1940"/>
      <c r="P13" s="1940"/>
      <c r="Q13" s="1940"/>
      <c r="R13" s="1940"/>
      <c r="S13" s="1940"/>
      <c r="T13" s="1940"/>
      <c r="U13" s="1940"/>
      <c r="V13" s="1940"/>
      <c r="W13" s="1940"/>
      <c r="X13" s="1940"/>
      <c r="Y13" s="1940"/>
      <c r="Z13" s="1940"/>
      <c r="AA13" s="1940"/>
      <c r="AB13" s="1940"/>
      <c r="AC13" s="1940"/>
      <c r="AD13" s="1940"/>
      <c r="AE13" s="1940"/>
      <c r="AF13" s="1940"/>
      <c r="AG13" s="1940"/>
      <c r="AH13" s="1940"/>
      <c r="AI13" s="1940"/>
      <c r="AJ13" s="1940"/>
      <c r="AK13" s="1940"/>
      <c r="AL13" s="1940"/>
      <c r="AM13" s="1940"/>
      <c r="AN13" s="1940"/>
      <c r="AO13" s="1940"/>
      <c r="AP13" s="1940"/>
      <c r="AQ13" s="1940"/>
      <c r="AR13" s="1940"/>
      <c r="AS13" s="1940"/>
      <c r="AT13" s="1940"/>
      <c r="AU13" s="1940"/>
      <c r="AV13" s="1940"/>
      <c r="AW13" s="1940"/>
      <c r="AX13" s="1940"/>
      <c r="AY13" s="1940"/>
    </row>
    <row r="14" spans="1:51">
      <c r="A14" s="3646"/>
      <c r="B14" s="3629"/>
      <c r="C14" s="3636"/>
      <c r="D14" s="1928" t="s">
        <v>395</v>
      </c>
      <c r="E14" s="1941"/>
      <c r="F14" s="1941"/>
      <c r="G14" s="1941"/>
      <c r="H14" s="1941"/>
      <c r="I14" s="1941"/>
      <c r="J14" s="1941"/>
      <c r="K14" s="1941"/>
      <c r="L14" s="1941"/>
      <c r="M14" s="1941"/>
      <c r="N14" s="1941"/>
      <c r="O14" s="1941"/>
      <c r="P14" s="1941"/>
      <c r="Q14" s="1941"/>
      <c r="R14" s="1941"/>
      <c r="S14" s="1941"/>
      <c r="T14" s="1941"/>
      <c r="U14" s="1941"/>
      <c r="V14" s="1941"/>
      <c r="W14" s="1941"/>
      <c r="X14" s="1941"/>
      <c r="Y14" s="1941"/>
      <c r="Z14" s="1941"/>
      <c r="AA14" s="1941"/>
      <c r="AB14" s="1941"/>
      <c r="AC14" s="1941"/>
      <c r="AD14" s="1941"/>
      <c r="AE14" s="1941"/>
      <c r="AF14" s="1941"/>
      <c r="AG14" s="1941"/>
      <c r="AH14" s="1941"/>
      <c r="AI14" s="1941"/>
      <c r="AJ14" s="1941"/>
      <c r="AK14" s="1941"/>
      <c r="AL14" s="1941"/>
      <c r="AM14" s="1941"/>
      <c r="AN14" s="1941"/>
      <c r="AO14" s="1941"/>
      <c r="AP14" s="1941"/>
      <c r="AQ14" s="1941"/>
      <c r="AR14" s="1941"/>
      <c r="AS14" s="1941"/>
      <c r="AT14" s="1941"/>
      <c r="AU14" s="1941"/>
      <c r="AV14" s="1941"/>
      <c r="AW14" s="1941"/>
      <c r="AX14" s="1941"/>
      <c r="AY14" s="1941"/>
    </row>
    <row r="15" spans="1:51">
      <c r="A15" s="3646"/>
      <c r="B15" s="3629"/>
      <c r="C15" s="3636"/>
      <c r="D15" s="1928" t="s">
        <v>396</v>
      </c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2"/>
      <c r="AI15" s="1942"/>
      <c r="AJ15" s="1942"/>
      <c r="AK15" s="1942"/>
      <c r="AL15" s="1942"/>
      <c r="AM15" s="1942"/>
      <c r="AN15" s="1942"/>
      <c r="AO15" s="1942"/>
      <c r="AP15" s="1942"/>
      <c r="AQ15" s="1942"/>
      <c r="AR15" s="1942"/>
      <c r="AS15" s="1942"/>
      <c r="AT15" s="1942"/>
      <c r="AU15" s="1942"/>
      <c r="AV15" s="1942"/>
      <c r="AW15" s="1942"/>
      <c r="AX15" s="1942"/>
      <c r="AY15" s="1942"/>
    </row>
    <row r="16" spans="1:51">
      <c r="A16" s="3646"/>
      <c r="B16" s="3629"/>
      <c r="C16" s="3648" t="s">
        <v>397</v>
      </c>
      <c r="D16" s="1930" t="s">
        <v>398</v>
      </c>
      <c r="E16" s="1931"/>
      <c r="F16" s="1931"/>
      <c r="G16" s="1931"/>
      <c r="H16" s="1931"/>
      <c r="I16" s="1931"/>
      <c r="J16" s="1931"/>
      <c r="K16" s="1931"/>
      <c r="L16" s="1931"/>
      <c r="M16" s="1931"/>
      <c r="N16" s="1931"/>
      <c r="O16" s="1931"/>
      <c r="P16" s="1931"/>
      <c r="Q16" s="1931"/>
      <c r="R16" s="1931"/>
      <c r="S16" s="1931"/>
      <c r="T16" s="1931"/>
      <c r="U16" s="1931"/>
      <c r="V16" s="1931"/>
      <c r="W16" s="1931"/>
      <c r="X16" s="1931"/>
      <c r="Y16" s="1931"/>
      <c r="Z16" s="1931"/>
      <c r="AA16" s="1931"/>
      <c r="AB16" s="1931"/>
      <c r="AC16" s="1931"/>
      <c r="AD16" s="1931"/>
      <c r="AE16" s="1931"/>
      <c r="AF16" s="1931"/>
      <c r="AG16" s="1931"/>
      <c r="AH16" s="1931"/>
      <c r="AI16" s="1931"/>
      <c r="AJ16" s="1931"/>
      <c r="AK16" s="1931"/>
      <c r="AL16" s="1931"/>
      <c r="AM16" s="1931"/>
      <c r="AN16" s="1931"/>
      <c r="AO16" s="1931"/>
      <c r="AP16" s="1931"/>
      <c r="AQ16" s="1931"/>
      <c r="AR16" s="1931"/>
      <c r="AS16" s="1931"/>
      <c r="AT16" s="1931"/>
      <c r="AU16" s="1931"/>
      <c r="AV16" s="1931"/>
      <c r="AW16" s="1931"/>
      <c r="AX16" s="1931"/>
      <c r="AY16" s="1931"/>
    </row>
    <row r="17" spans="1:51">
      <c r="A17" s="3646"/>
      <c r="B17" s="3629"/>
      <c r="C17" s="3649"/>
      <c r="D17" s="1928" t="s">
        <v>89</v>
      </c>
      <c r="E17" s="1929"/>
      <c r="F17" s="1929"/>
      <c r="G17" s="1929"/>
      <c r="H17" s="1929"/>
      <c r="I17" s="1929"/>
      <c r="J17" s="1929"/>
      <c r="K17" s="1929"/>
      <c r="L17" s="1929"/>
      <c r="M17" s="1929"/>
      <c r="N17" s="1929"/>
      <c r="O17" s="1929"/>
      <c r="P17" s="1929"/>
      <c r="Q17" s="1929"/>
      <c r="R17" s="1929"/>
      <c r="S17" s="1929"/>
      <c r="T17" s="1929"/>
      <c r="U17" s="1929"/>
      <c r="V17" s="1929"/>
      <c r="W17" s="1929"/>
      <c r="X17" s="1929"/>
      <c r="Y17" s="1929"/>
      <c r="Z17" s="1929"/>
      <c r="AA17" s="1929"/>
      <c r="AB17" s="1929"/>
      <c r="AC17" s="1929"/>
      <c r="AD17" s="1929"/>
      <c r="AE17" s="1929"/>
      <c r="AF17" s="1929"/>
      <c r="AG17" s="1929"/>
      <c r="AH17" s="1929"/>
      <c r="AI17" s="1929"/>
      <c r="AJ17" s="1929"/>
      <c r="AK17" s="1929"/>
      <c r="AL17" s="1929"/>
      <c r="AM17" s="1929"/>
      <c r="AN17" s="1929"/>
      <c r="AO17" s="1929"/>
      <c r="AP17" s="1929"/>
      <c r="AQ17" s="1929"/>
      <c r="AR17" s="1929"/>
      <c r="AS17" s="1929"/>
      <c r="AT17" s="1929"/>
      <c r="AU17" s="1929"/>
      <c r="AV17" s="1929"/>
      <c r="AW17" s="1929"/>
      <c r="AX17" s="1929"/>
      <c r="AY17" s="1929"/>
    </row>
    <row r="18" spans="1:51">
      <c r="A18" s="3646"/>
      <c r="B18" s="3629"/>
      <c r="C18" s="3649"/>
      <c r="D18" s="1928" t="s">
        <v>399</v>
      </c>
      <c r="E18" s="1940"/>
      <c r="F18" s="1940"/>
      <c r="G18" s="1940"/>
      <c r="H18" s="1940"/>
      <c r="I18" s="1940"/>
      <c r="J18" s="1940"/>
      <c r="K18" s="1940"/>
      <c r="L18" s="1940"/>
      <c r="M18" s="1940"/>
      <c r="N18" s="1940"/>
      <c r="O18" s="1940"/>
      <c r="P18" s="1940"/>
      <c r="Q18" s="1940"/>
      <c r="R18" s="1940"/>
      <c r="S18" s="1940"/>
      <c r="T18" s="1940"/>
      <c r="U18" s="1940"/>
      <c r="V18" s="1940"/>
      <c r="W18" s="1940"/>
      <c r="X18" s="1940"/>
      <c r="Y18" s="1940"/>
      <c r="Z18" s="1940"/>
      <c r="AA18" s="1940"/>
      <c r="AB18" s="1940"/>
      <c r="AC18" s="1940"/>
      <c r="AD18" s="1940"/>
      <c r="AE18" s="1940"/>
      <c r="AF18" s="1940"/>
      <c r="AG18" s="1940"/>
      <c r="AH18" s="1940"/>
      <c r="AI18" s="1940"/>
      <c r="AJ18" s="1940"/>
      <c r="AK18" s="1940"/>
      <c r="AL18" s="1940"/>
      <c r="AM18" s="1940"/>
      <c r="AN18" s="1940"/>
      <c r="AO18" s="1940"/>
      <c r="AP18" s="1940"/>
      <c r="AQ18" s="1940"/>
      <c r="AR18" s="1940"/>
      <c r="AS18" s="1940"/>
      <c r="AT18" s="1940"/>
      <c r="AU18" s="1940"/>
      <c r="AV18" s="1940"/>
      <c r="AW18" s="1940"/>
      <c r="AX18" s="1940"/>
      <c r="AY18" s="1940"/>
    </row>
    <row r="19" spans="1:51">
      <c r="A19" s="3646"/>
      <c r="B19" s="3629"/>
      <c r="C19" s="3649"/>
      <c r="D19" s="1928" t="s">
        <v>395</v>
      </c>
      <c r="E19" s="1941"/>
      <c r="F19" s="1941"/>
      <c r="G19" s="1941"/>
      <c r="H19" s="1941"/>
      <c r="I19" s="1941"/>
      <c r="J19" s="1941"/>
      <c r="K19" s="1941"/>
      <c r="L19" s="1941"/>
      <c r="M19" s="1941"/>
      <c r="N19" s="1941"/>
      <c r="O19" s="1941"/>
      <c r="P19" s="1941"/>
      <c r="Q19" s="1941"/>
      <c r="R19" s="1941"/>
      <c r="S19" s="1941"/>
      <c r="T19" s="1941"/>
      <c r="U19" s="1941"/>
      <c r="V19" s="1941"/>
      <c r="W19" s="1941"/>
      <c r="X19" s="1941"/>
      <c r="Y19" s="1941"/>
      <c r="Z19" s="1941"/>
      <c r="AA19" s="1941"/>
      <c r="AB19" s="1941"/>
      <c r="AC19" s="1941"/>
      <c r="AD19" s="1941"/>
      <c r="AE19" s="1941"/>
      <c r="AF19" s="1941"/>
      <c r="AG19" s="1941"/>
      <c r="AH19" s="1941"/>
      <c r="AI19" s="1941"/>
      <c r="AJ19" s="1941"/>
      <c r="AK19" s="1941"/>
      <c r="AL19" s="1941"/>
      <c r="AM19" s="1941"/>
      <c r="AN19" s="1941"/>
      <c r="AO19" s="1941"/>
      <c r="AP19" s="1941"/>
      <c r="AQ19" s="1941"/>
      <c r="AR19" s="1941"/>
      <c r="AS19" s="1941"/>
      <c r="AT19" s="1941"/>
      <c r="AU19" s="1941"/>
      <c r="AV19" s="1941"/>
      <c r="AW19" s="1941"/>
      <c r="AX19" s="1941"/>
      <c r="AY19" s="1941"/>
    </row>
    <row r="20" spans="1:51">
      <c r="A20" s="3646"/>
      <c r="B20" s="3629"/>
      <c r="C20" s="3650"/>
      <c r="D20" s="1928" t="s">
        <v>396</v>
      </c>
      <c r="E20" s="1942"/>
      <c r="F20" s="1942"/>
      <c r="G20" s="1942"/>
      <c r="H20" s="1942"/>
      <c r="I20" s="1942"/>
      <c r="J20" s="1942"/>
      <c r="K20" s="1942"/>
      <c r="L20" s="1942"/>
      <c r="M20" s="1942"/>
      <c r="N20" s="1942"/>
      <c r="O20" s="1942"/>
      <c r="P20" s="1942"/>
      <c r="Q20" s="1942"/>
      <c r="R20" s="1942"/>
      <c r="S20" s="1942"/>
      <c r="T20" s="1942"/>
      <c r="U20" s="1942"/>
      <c r="V20" s="1942"/>
      <c r="W20" s="1942"/>
      <c r="X20" s="1942"/>
      <c r="Y20" s="1942"/>
      <c r="Z20" s="1942"/>
      <c r="AA20" s="1942"/>
      <c r="AB20" s="1942"/>
      <c r="AC20" s="1942"/>
      <c r="AD20" s="1942"/>
      <c r="AE20" s="1942"/>
      <c r="AF20" s="1942"/>
      <c r="AG20" s="1942"/>
      <c r="AH20" s="1942"/>
      <c r="AI20" s="1942"/>
      <c r="AJ20" s="1942"/>
      <c r="AK20" s="1942"/>
      <c r="AL20" s="1942"/>
      <c r="AM20" s="1942"/>
      <c r="AN20" s="1942"/>
      <c r="AO20" s="1942"/>
      <c r="AP20" s="1942"/>
      <c r="AQ20" s="1942"/>
      <c r="AR20" s="1942"/>
      <c r="AS20" s="1942"/>
      <c r="AT20" s="1942"/>
      <c r="AU20" s="1942"/>
      <c r="AV20" s="1942"/>
      <c r="AW20" s="1942"/>
      <c r="AX20" s="1942"/>
      <c r="AY20" s="1942"/>
    </row>
    <row r="21" spans="1:51" ht="18" customHeight="1">
      <c r="A21" s="3646"/>
      <c r="B21" s="3651" t="s">
        <v>400</v>
      </c>
      <c r="C21" s="3630" t="s">
        <v>401</v>
      </c>
      <c r="D21" s="1928" t="s">
        <v>402</v>
      </c>
      <c r="E21" s="1931"/>
      <c r="F21" s="1931"/>
      <c r="G21" s="1931"/>
      <c r="H21" s="1931"/>
      <c r="I21" s="1931"/>
      <c r="J21" s="1931"/>
      <c r="K21" s="1931"/>
      <c r="L21" s="1931"/>
      <c r="M21" s="1931"/>
      <c r="N21" s="1931"/>
      <c r="O21" s="1931"/>
      <c r="P21" s="1931"/>
      <c r="Q21" s="1931"/>
      <c r="R21" s="1931"/>
      <c r="S21" s="1931"/>
      <c r="T21" s="1931"/>
      <c r="U21" s="1931"/>
      <c r="V21" s="1931"/>
      <c r="W21" s="1931"/>
      <c r="X21" s="1931"/>
      <c r="Y21" s="1931"/>
      <c r="Z21" s="1931"/>
      <c r="AA21" s="1931"/>
      <c r="AB21" s="1931"/>
      <c r="AC21" s="1931"/>
      <c r="AD21" s="1931"/>
      <c r="AE21" s="1931"/>
      <c r="AF21" s="1931"/>
      <c r="AG21" s="1931"/>
      <c r="AH21" s="1931"/>
      <c r="AI21" s="1931"/>
      <c r="AJ21" s="1931"/>
      <c r="AK21" s="1931"/>
      <c r="AL21" s="1931"/>
      <c r="AM21" s="1931"/>
      <c r="AN21" s="1931"/>
      <c r="AO21" s="1931"/>
      <c r="AP21" s="1931"/>
      <c r="AQ21" s="1931"/>
      <c r="AR21" s="1931"/>
      <c r="AS21" s="1931"/>
      <c r="AT21" s="1931"/>
      <c r="AU21" s="1931"/>
      <c r="AV21" s="1931"/>
      <c r="AW21" s="1931"/>
      <c r="AX21" s="1931"/>
      <c r="AY21" s="1931"/>
    </row>
    <row r="22" spans="1:51">
      <c r="A22" s="3646"/>
      <c r="B22" s="3629"/>
      <c r="C22" s="3630"/>
      <c r="D22" s="1928" t="s">
        <v>403</v>
      </c>
      <c r="E22" s="1929"/>
      <c r="F22" s="1929"/>
      <c r="G22" s="1929"/>
      <c r="H22" s="1929"/>
      <c r="I22" s="1929"/>
      <c r="J22" s="1929"/>
      <c r="K22" s="1929"/>
      <c r="L22" s="1929"/>
      <c r="M22" s="1929"/>
      <c r="N22" s="1929"/>
      <c r="O22" s="1929"/>
      <c r="P22" s="1929"/>
      <c r="Q22" s="1929"/>
      <c r="R22" s="1929"/>
      <c r="S22" s="1929"/>
      <c r="T22" s="1929"/>
      <c r="U22" s="1929"/>
      <c r="V22" s="1929"/>
      <c r="W22" s="1929"/>
      <c r="X22" s="1929"/>
      <c r="Y22" s="1929"/>
      <c r="Z22" s="1929"/>
      <c r="AA22" s="1929"/>
      <c r="AB22" s="1929"/>
      <c r="AC22" s="1929"/>
      <c r="AD22" s="1929"/>
      <c r="AE22" s="1929"/>
      <c r="AF22" s="1929"/>
      <c r="AG22" s="1929"/>
      <c r="AH22" s="1929"/>
      <c r="AI22" s="1929"/>
      <c r="AJ22" s="1929"/>
      <c r="AK22" s="1929"/>
      <c r="AL22" s="1929"/>
      <c r="AM22" s="1929"/>
      <c r="AN22" s="1929"/>
      <c r="AO22" s="1929"/>
      <c r="AP22" s="1929"/>
      <c r="AQ22" s="1929"/>
      <c r="AR22" s="1929"/>
      <c r="AS22" s="1929"/>
      <c r="AT22" s="1929"/>
      <c r="AU22" s="1929"/>
      <c r="AV22" s="1929"/>
      <c r="AW22" s="1929"/>
      <c r="AX22" s="1929"/>
      <c r="AY22" s="1929"/>
    </row>
    <row r="23" spans="1:51">
      <c r="A23" s="3646"/>
      <c r="B23" s="3629"/>
      <c r="C23" s="3630"/>
      <c r="D23" s="1928" t="s">
        <v>404</v>
      </c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0"/>
      <c r="AI23" s="1940"/>
      <c r="AJ23" s="1940"/>
      <c r="AK23" s="1940"/>
      <c r="AL23" s="1940"/>
      <c r="AM23" s="1940"/>
      <c r="AN23" s="1940"/>
      <c r="AO23" s="1940"/>
      <c r="AP23" s="1940"/>
      <c r="AQ23" s="1940"/>
      <c r="AR23" s="1940"/>
      <c r="AS23" s="1940"/>
      <c r="AT23" s="1940"/>
      <c r="AU23" s="1940"/>
      <c r="AV23" s="1940"/>
      <c r="AW23" s="1940"/>
      <c r="AX23" s="1940"/>
      <c r="AY23" s="1940"/>
    </row>
    <row r="24" spans="1:51">
      <c r="A24" s="3646"/>
      <c r="B24" s="3629"/>
      <c r="C24" s="3630"/>
      <c r="D24" s="1928" t="s">
        <v>395</v>
      </c>
      <c r="E24" s="1941"/>
      <c r="F24" s="1941"/>
      <c r="G24" s="1941"/>
      <c r="H24" s="1941"/>
      <c r="I24" s="1941"/>
      <c r="J24" s="1941"/>
      <c r="K24" s="1941"/>
      <c r="L24" s="1941"/>
      <c r="M24" s="1941"/>
      <c r="N24" s="1941"/>
      <c r="O24" s="1941"/>
      <c r="P24" s="1941"/>
      <c r="Q24" s="1941"/>
      <c r="R24" s="1941"/>
      <c r="S24" s="1941"/>
      <c r="T24" s="1941"/>
      <c r="U24" s="1941"/>
      <c r="V24" s="1941"/>
      <c r="W24" s="1941"/>
      <c r="X24" s="1941"/>
      <c r="Y24" s="1941"/>
      <c r="Z24" s="1941"/>
      <c r="AA24" s="1941"/>
      <c r="AB24" s="1941"/>
      <c r="AC24" s="1941"/>
      <c r="AD24" s="1941"/>
      <c r="AE24" s="1941"/>
      <c r="AF24" s="1941"/>
      <c r="AG24" s="1941"/>
      <c r="AH24" s="1941"/>
      <c r="AI24" s="1941"/>
      <c r="AJ24" s="1941"/>
      <c r="AK24" s="1941"/>
      <c r="AL24" s="1941"/>
      <c r="AM24" s="1941"/>
      <c r="AN24" s="1941"/>
      <c r="AO24" s="1941"/>
      <c r="AP24" s="1941"/>
      <c r="AQ24" s="1941"/>
      <c r="AR24" s="1941"/>
      <c r="AS24" s="1941"/>
      <c r="AT24" s="1941"/>
      <c r="AU24" s="1941"/>
      <c r="AV24" s="1941"/>
      <c r="AW24" s="1941"/>
      <c r="AX24" s="1941"/>
      <c r="AY24" s="1941"/>
    </row>
    <row r="25" spans="1:51">
      <c r="A25" s="3646"/>
      <c r="B25" s="3629"/>
      <c r="C25" s="3630"/>
      <c r="D25" s="1928" t="s">
        <v>396</v>
      </c>
      <c r="E25" s="1942"/>
      <c r="F25" s="1942"/>
      <c r="G25" s="1942"/>
      <c r="H25" s="1942"/>
      <c r="I25" s="1942"/>
      <c r="J25" s="1942"/>
      <c r="K25" s="1942"/>
      <c r="L25" s="1942"/>
      <c r="M25" s="1942"/>
      <c r="N25" s="1942"/>
      <c r="O25" s="1942"/>
      <c r="P25" s="1942"/>
      <c r="Q25" s="1942"/>
      <c r="R25" s="1942"/>
      <c r="S25" s="1942"/>
      <c r="T25" s="1942"/>
      <c r="U25" s="1942"/>
      <c r="V25" s="1942"/>
      <c r="W25" s="1942"/>
      <c r="X25" s="1942"/>
      <c r="Y25" s="1942"/>
      <c r="Z25" s="1942"/>
      <c r="AA25" s="1942"/>
      <c r="AB25" s="1942"/>
      <c r="AC25" s="1942"/>
      <c r="AD25" s="1942"/>
      <c r="AE25" s="1942"/>
      <c r="AF25" s="1942"/>
      <c r="AG25" s="1942"/>
      <c r="AH25" s="1942"/>
      <c r="AI25" s="1942"/>
      <c r="AJ25" s="1942"/>
      <c r="AK25" s="1942"/>
      <c r="AL25" s="1942"/>
      <c r="AM25" s="1942"/>
      <c r="AN25" s="1942"/>
      <c r="AO25" s="1942"/>
      <c r="AP25" s="1942"/>
      <c r="AQ25" s="1942"/>
      <c r="AR25" s="1942"/>
      <c r="AS25" s="1942"/>
      <c r="AT25" s="1942"/>
      <c r="AU25" s="1942"/>
      <c r="AV25" s="1942"/>
      <c r="AW25" s="1942"/>
      <c r="AX25" s="1942"/>
      <c r="AY25" s="1942"/>
    </row>
    <row r="26" spans="1:51">
      <c r="A26" s="3646"/>
      <c r="B26" s="3639" t="s">
        <v>405</v>
      </c>
      <c r="C26" s="3630" t="s">
        <v>406</v>
      </c>
      <c r="D26" s="1928" t="s">
        <v>407</v>
      </c>
      <c r="E26" s="1931"/>
      <c r="F26" s="1931"/>
      <c r="G26" s="1931"/>
      <c r="H26" s="1931"/>
      <c r="I26" s="1931"/>
      <c r="J26" s="1931"/>
      <c r="K26" s="1931"/>
      <c r="L26" s="1931"/>
      <c r="M26" s="1931"/>
      <c r="N26" s="1931"/>
      <c r="O26" s="1931"/>
      <c r="P26" s="1931"/>
      <c r="Q26" s="1931"/>
      <c r="R26" s="1931"/>
      <c r="S26" s="1931"/>
      <c r="T26" s="1931"/>
      <c r="U26" s="1931"/>
      <c r="V26" s="1931"/>
      <c r="W26" s="1931"/>
      <c r="X26" s="1931"/>
      <c r="Y26" s="1931"/>
      <c r="Z26" s="1931"/>
      <c r="AA26" s="1931"/>
      <c r="AB26" s="1931"/>
      <c r="AC26" s="1931"/>
      <c r="AD26" s="1931"/>
      <c r="AE26" s="1931"/>
      <c r="AF26" s="1931"/>
      <c r="AG26" s="1931"/>
      <c r="AH26" s="1931"/>
      <c r="AI26" s="1931"/>
      <c r="AJ26" s="1931"/>
      <c r="AK26" s="1931"/>
      <c r="AL26" s="1931"/>
      <c r="AM26" s="1931"/>
      <c r="AN26" s="1931"/>
      <c r="AO26" s="1931"/>
      <c r="AP26" s="1931"/>
      <c r="AQ26" s="1931"/>
      <c r="AR26" s="1931"/>
      <c r="AS26" s="1931"/>
      <c r="AT26" s="1931"/>
      <c r="AU26" s="1931"/>
      <c r="AV26" s="1931"/>
      <c r="AW26" s="1931"/>
      <c r="AX26" s="1931"/>
      <c r="AY26" s="1931"/>
    </row>
    <row r="27" spans="1:51">
      <c r="A27" s="3646"/>
      <c r="B27" s="3640"/>
      <c r="C27" s="3630"/>
      <c r="D27" s="1928" t="s">
        <v>408</v>
      </c>
      <c r="E27" s="1929"/>
      <c r="F27" s="1929"/>
      <c r="G27" s="1929"/>
      <c r="H27" s="1929"/>
      <c r="I27" s="1929"/>
      <c r="J27" s="1929"/>
      <c r="K27" s="1929"/>
      <c r="L27" s="1929"/>
      <c r="M27" s="1929"/>
      <c r="N27" s="1929"/>
      <c r="O27" s="1929"/>
      <c r="P27" s="1929"/>
      <c r="Q27" s="1929"/>
      <c r="R27" s="1929"/>
      <c r="S27" s="1929"/>
      <c r="T27" s="1929"/>
      <c r="U27" s="1929"/>
      <c r="V27" s="1929"/>
      <c r="W27" s="1929"/>
      <c r="X27" s="1929"/>
      <c r="Y27" s="1929"/>
      <c r="Z27" s="1929"/>
      <c r="AA27" s="1929"/>
      <c r="AB27" s="1929"/>
      <c r="AC27" s="1929"/>
      <c r="AD27" s="1929"/>
      <c r="AE27" s="1929"/>
      <c r="AF27" s="1929"/>
      <c r="AG27" s="1929"/>
      <c r="AH27" s="1929"/>
      <c r="AI27" s="1929"/>
      <c r="AJ27" s="1929"/>
      <c r="AK27" s="1929"/>
      <c r="AL27" s="1929"/>
      <c r="AM27" s="1929"/>
      <c r="AN27" s="1929"/>
      <c r="AO27" s="1929"/>
      <c r="AP27" s="1929"/>
      <c r="AQ27" s="1929"/>
      <c r="AR27" s="1929"/>
      <c r="AS27" s="1929"/>
      <c r="AT27" s="1929"/>
      <c r="AU27" s="1929"/>
      <c r="AV27" s="1929"/>
      <c r="AW27" s="1929"/>
      <c r="AX27" s="1929"/>
      <c r="AY27" s="1929"/>
    </row>
    <row r="28" spans="1:51">
      <c r="A28" s="3646"/>
      <c r="B28" s="3640"/>
      <c r="C28" s="3630"/>
      <c r="D28" s="1928" t="s">
        <v>409</v>
      </c>
      <c r="E28" s="1940"/>
      <c r="F28" s="1940"/>
      <c r="G28" s="1940"/>
      <c r="H28" s="1940"/>
      <c r="I28" s="1940"/>
      <c r="J28" s="1940"/>
      <c r="K28" s="1940"/>
      <c r="L28" s="1940"/>
      <c r="M28" s="1940"/>
      <c r="N28" s="1940"/>
      <c r="O28" s="1940"/>
      <c r="P28" s="1940"/>
      <c r="Q28" s="1940"/>
      <c r="R28" s="1940"/>
      <c r="S28" s="1940"/>
      <c r="T28" s="1940"/>
      <c r="U28" s="1940"/>
      <c r="V28" s="1940"/>
      <c r="W28" s="1940"/>
      <c r="X28" s="1940"/>
      <c r="Y28" s="1940"/>
      <c r="Z28" s="1940"/>
      <c r="AA28" s="1940"/>
      <c r="AB28" s="1940"/>
      <c r="AC28" s="1940"/>
      <c r="AD28" s="1940"/>
      <c r="AE28" s="1940"/>
      <c r="AF28" s="1940"/>
      <c r="AG28" s="1940"/>
      <c r="AH28" s="1940"/>
      <c r="AI28" s="1940"/>
      <c r="AJ28" s="1940"/>
      <c r="AK28" s="1940"/>
      <c r="AL28" s="1940"/>
      <c r="AM28" s="1940"/>
      <c r="AN28" s="1940"/>
      <c r="AO28" s="1940"/>
      <c r="AP28" s="1940"/>
      <c r="AQ28" s="1940"/>
      <c r="AR28" s="1940"/>
      <c r="AS28" s="1940"/>
      <c r="AT28" s="1940"/>
      <c r="AU28" s="1940"/>
      <c r="AV28" s="1940"/>
      <c r="AW28" s="1940"/>
      <c r="AX28" s="1940"/>
      <c r="AY28" s="1940"/>
    </row>
    <row r="29" spans="1:51">
      <c r="A29" s="3646"/>
      <c r="B29" s="3640"/>
      <c r="C29" s="3630"/>
      <c r="D29" s="1928" t="s">
        <v>395</v>
      </c>
      <c r="E29" s="1941"/>
      <c r="F29" s="1941"/>
      <c r="G29" s="1941"/>
      <c r="H29" s="1941"/>
      <c r="I29" s="1941"/>
      <c r="J29" s="1941"/>
      <c r="K29" s="1941"/>
      <c r="L29" s="1941"/>
      <c r="M29" s="1941"/>
      <c r="N29" s="1941"/>
      <c r="O29" s="1941"/>
      <c r="P29" s="1941"/>
      <c r="Q29" s="1941"/>
      <c r="R29" s="1941"/>
      <c r="S29" s="1941"/>
      <c r="T29" s="1941"/>
      <c r="U29" s="1941"/>
      <c r="V29" s="1941"/>
      <c r="W29" s="1941"/>
      <c r="X29" s="1941"/>
      <c r="Y29" s="1941"/>
      <c r="Z29" s="1941"/>
      <c r="AA29" s="1941"/>
      <c r="AB29" s="1941"/>
      <c r="AC29" s="1941"/>
      <c r="AD29" s="1941"/>
      <c r="AE29" s="1941"/>
      <c r="AF29" s="1941"/>
      <c r="AG29" s="1941"/>
      <c r="AH29" s="1941"/>
      <c r="AI29" s="1941"/>
      <c r="AJ29" s="1941"/>
      <c r="AK29" s="1941"/>
      <c r="AL29" s="1941"/>
      <c r="AM29" s="1941"/>
      <c r="AN29" s="1941"/>
      <c r="AO29" s="1941"/>
      <c r="AP29" s="1941"/>
      <c r="AQ29" s="1941"/>
      <c r="AR29" s="1941"/>
      <c r="AS29" s="1941"/>
      <c r="AT29" s="1941"/>
      <c r="AU29" s="1941"/>
      <c r="AV29" s="1941"/>
      <c r="AW29" s="1941"/>
      <c r="AX29" s="1941"/>
      <c r="AY29" s="1941"/>
    </row>
    <row r="30" spans="1:51">
      <c r="A30" s="3646"/>
      <c r="B30" s="3640"/>
      <c r="C30" s="3630"/>
      <c r="D30" s="1928" t="s">
        <v>396</v>
      </c>
      <c r="E30" s="1942"/>
      <c r="F30" s="1942"/>
      <c r="G30" s="1942"/>
      <c r="H30" s="1942"/>
      <c r="I30" s="1942"/>
      <c r="J30" s="1942"/>
      <c r="K30" s="1942"/>
      <c r="L30" s="1942"/>
      <c r="M30" s="1942"/>
      <c r="N30" s="1942"/>
      <c r="O30" s="1942"/>
      <c r="P30" s="1942"/>
      <c r="Q30" s="1942"/>
      <c r="R30" s="1942"/>
      <c r="S30" s="1942"/>
      <c r="T30" s="1942"/>
      <c r="U30" s="1942"/>
      <c r="V30" s="1942"/>
      <c r="W30" s="1942"/>
      <c r="X30" s="1942"/>
      <c r="Y30" s="1942"/>
      <c r="Z30" s="1942"/>
      <c r="AA30" s="1942"/>
      <c r="AB30" s="1942"/>
      <c r="AC30" s="1942"/>
      <c r="AD30" s="1942"/>
      <c r="AE30" s="1942"/>
      <c r="AF30" s="1942"/>
      <c r="AG30" s="1942"/>
      <c r="AH30" s="1942"/>
      <c r="AI30" s="1942"/>
      <c r="AJ30" s="1942"/>
      <c r="AK30" s="1942"/>
      <c r="AL30" s="1942"/>
      <c r="AM30" s="1942"/>
      <c r="AN30" s="1942"/>
      <c r="AO30" s="1942"/>
      <c r="AP30" s="1942"/>
      <c r="AQ30" s="1942"/>
      <c r="AR30" s="1942"/>
      <c r="AS30" s="1942"/>
      <c r="AT30" s="1942"/>
      <c r="AU30" s="1942"/>
      <c r="AV30" s="1942"/>
      <c r="AW30" s="1942"/>
      <c r="AX30" s="1942"/>
      <c r="AY30" s="1942"/>
    </row>
    <row r="31" spans="1:51">
      <c r="A31" s="3646"/>
      <c r="B31" s="3628" t="s">
        <v>410</v>
      </c>
      <c r="C31" s="3630" t="s">
        <v>411</v>
      </c>
      <c r="D31" s="1928" t="s">
        <v>412</v>
      </c>
      <c r="E31" s="1931"/>
      <c r="F31" s="1931"/>
      <c r="G31" s="1931"/>
      <c r="H31" s="1931"/>
      <c r="I31" s="1931"/>
      <c r="J31" s="1931"/>
      <c r="K31" s="1931"/>
      <c r="L31" s="1931"/>
      <c r="M31" s="1931"/>
      <c r="N31" s="1931"/>
      <c r="O31" s="1931"/>
      <c r="P31" s="1931"/>
      <c r="Q31" s="1931"/>
      <c r="R31" s="1931"/>
      <c r="S31" s="1931"/>
      <c r="T31" s="1931"/>
      <c r="U31" s="1931"/>
      <c r="V31" s="1931"/>
      <c r="W31" s="1931"/>
      <c r="X31" s="1931"/>
      <c r="Y31" s="1931"/>
      <c r="Z31" s="1931"/>
      <c r="AA31" s="1931"/>
      <c r="AB31" s="1931"/>
      <c r="AC31" s="1931"/>
      <c r="AD31" s="1931"/>
      <c r="AE31" s="1931"/>
      <c r="AF31" s="1931"/>
      <c r="AG31" s="1931"/>
      <c r="AH31" s="1931"/>
      <c r="AI31" s="1931"/>
      <c r="AJ31" s="1931"/>
      <c r="AK31" s="1931"/>
      <c r="AL31" s="1931"/>
      <c r="AM31" s="1931"/>
      <c r="AN31" s="1931"/>
      <c r="AO31" s="1931"/>
      <c r="AP31" s="1931"/>
      <c r="AQ31" s="1931"/>
      <c r="AR31" s="1931"/>
      <c r="AS31" s="1931"/>
      <c r="AT31" s="1931"/>
      <c r="AU31" s="1931"/>
      <c r="AV31" s="1931"/>
      <c r="AW31" s="1931"/>
      <c r="AX31" s="1931"/>
      <c r="AY31" s="1931"/>
    </row>
    <row r="32" spans="1:51">
      <c r="A32" s="3646"/>
      <c r="B32" s="3629"/>
      <c r="C32" s="3630"/>
      <c r="D32" s="1928" t="s">
        <v>413</v>
      </c>
      <c r="E32" s="1929"/>
      <c r="F32" s="1929"/>
      <c r="G32" s="1929"/>
      <c r="H32" s="1929"/>
      <c r="I32" s="1929"/>
      <c r="J32" s="1929"/>
      <c r="K32" s="1929"/>
      <c r="L32" s="1929"/>
      <c r="M32" s="1929"/>
      <c r="N32" s="1929"/>
      <c r="O32" s="1929"/>
      <c r="P32" s="1929"/>
      <c r="Q32" s="1929"/>
      <c r="R32" s="1929"/>
      <c r="S32" s="1929"/>
      <c r="T32" s="1929"/>
      <c r="U32" s="1929"/>
      <c r="V32" s="1929"/>
      <c r="W32" s="1929"/>
      <c r="X32" s="1929"/>
      <c r="Y32" s="1929"/>
      <c r="Z32" s="1929"/>
      <c r="AA32" s="1929"/>
      <c r="AB32" s="1929"/>
      <c r="AC32" s="1929"/>
      <c r="AD32" s="1929"/>
      <c r="AE32" s="1929"/>
      <c r="AF32" s="1929"/>
      <c r="AG32" s="1929"/>
      <c r="AH32" s="1929"/>
      <c r="AI32" s="1929"/>
      <c r="AJ32" s="1929"/>
      <c r="AK32" s="1929"/>
      <c r="AL32" s="1929"/>
      <c r="AM32" s="1929"/>
      <c r="AN32" s="1929"/>
      <c r="AO32" s="1929"/>
      <c r="AP32" s="1929"/>
      <c r="AQ32" s="1929"/>
      <c r="AR32" s="1929"/>
      <c r="AS32" s="1929"/>
      <c r="AT32" s="1929"/>
      <c r="AU32" s="1929"/>
      <c r="AV32" s="1929"/>
      <c r="AW32" s="1929"/>
      <c r="AX32" s="1929"/>
      <c r="AY32" s="1929"/>
    </row>
    <row r="33" spans="1:51" ht="21" customHeight="1">
      <c r="A33" s="3646"/>
      <c r="B33" s="3629"/>
      <c r="C33" s="3630"/>
      <c r="D33" s="1928" t="s">
        <v>414</v>
      </c>
      <c r="E33" s="1940"/>
      <c r="F33" s="1940"/>
      <c r="G33" s="1940"/>
      <c r="H33" s="1940"/>
      <c r="I33" s="1940"/>
      <c r="J33" s="1940"/>
      <c r="K33" s="1940"/>
      <c r="L33" s="1940"/>
      <c r="M33" s="1940"/>
      <c r="N33" s="1940"/>
      <c r="O33" s="1940"/>
      <c r="P33" s="1940"/>
      <c r="Q33" s="1940"/>
      <c r="R33" s="1940"/>
      <c r="S33" s="1940"/>
      <c r="T33" s="1940"/>
      <c r="U33" s="1940"/>
      <c r="V33" s="1940"/>
      <c r="W33" s="1940"/>
      <c r="X33" s="1940"/>
      <c r="Y33" s="1940"/>
      <c r="Z33" s="1940"/>
      <c r="AA33" s="1940"/>
      <c r="AB33" s="1940"/>
      <c r="AC33" s="1940"/>
      <c r="AD33" s="1940"/>
      <c r="AE33" s="1940"/>
      <c r="AF33" s="1940"/>
      <c r="AG33" s="1940"/>
      <c r="AH33" s="1940"/>
      <c r="AI33" s="1940"/>
      <c r="AJ33" s="1940"/>
      <c r="AK33" s="1940"/>
      <c r="AL33" s="1940"/>
      <c r="AM33" s="1940"/>
      <c r="AN33" s="1940"/>
      <c r="AO33" s="1940"/>
      <c r="AP33" s="1940"/>
      <c r="AQ33" s="1940"/>
      <c r="AR33" s="1940"/>
      <c r="AS33" s="1940"/>
      <c r="AT33" s="1940"/>
      <c r="AU33" s="1940"/>
      <c r="AV33" s="1940"/>
      <c r="AW33" s="1940"/>
      <c r="AX33" s="1940"/>
      <c r="AY33" s="1940"/>
    </row>
    <row r="34" spans="1:51">
      <c r="A34" s="3646"/>
      <c r="B34" s="3629"/>
      <c r="C34" s="3630"/>
      <c r="D34" s="1928" t="s">
        <v>395</v>
      </c>
      <c r="E34" s="1941"/>
      <c r="F34" s="1941"/>
      <c r="G34" s="1941"/>
      <c r="H34" s="1941"/>
      <c r="I34" s="1941"/>
      <c r="J34" s="1941"/>
      <c r="K34" s="1941"/>
      <c r="L34" s="1941"/>
      <c r="M34" s="1941"/>
      <c r="N34" s="1941"/>
      <c r="O34" s="1941"/>
      <c r="P34" s="1941"/>
      <c r="Q34" s="1941"/>
      <c r="R34" s="1941"/>
      <c r="S34" s="1941"/>
      <c r="T34" s="1941"/>
      <c r="U34" s="1941"/>
      <c r="V34" s="1941"/>
      <c r="W34" s="1941"/>
      <c r="X34" s="1941"/>
      <c r="Y34" s="1941"/>
      <c r="Z34" s="1941"/>
      <c r="AA34" s="1941"/>
      <c r="AB34" s="1941"/>
      <c r="AC34" s="1941"/>
      <c r="AD34" s="1941"/>
      <c r="AE34" s="1941"/>
      <c r="AF34" s="1941"/>
      <c r="AG34" s="1941"/>
      <c r="AH34" s="1941"/>
      <c r="AI34" s="1941"/>
      <c r="AJ34" s="1941"/>
      <c r="AK34" s="1941"/>
      <c r="AL34" s="1941"/>
      <c r="AM34" s="1941"/>
      <c r="AN34" s="1941"/>
      <c r="AO34" s="1941"/>
      <c r="AP34" s="1941"/>
      <c r="AQ34" s="1941"/>
      <c r="AR34" s="1941"/>
      <c r="AS34" s="1941"/>
      <c r="AT34" s="1941"/>
      <c r="AU34" s="1941"/>
      <c r="AV34" s="1941"/>
      <c r="AW34" s="1941"/>
      <c r="AX34" s="1941"/>
      <c r="AY34" s="1941"/>
    </row>
    <row r="35" spans="1:51" ht="15" customHeight="1">
      <c r="A35" s="3647"/>
      <c r="B35" s="3629"/>
      <c r="C35" s="3630"/>
      <c r="D35" s="1928" t="s">
        <v>396</v>
      </c>
      <c r="E35" s="1942"/>
      <c r="F35" s="1942"/>
      <c r="G35" s="1942"/>
      <c r="H35" s="1942"/>
      <c r="I35" s="1942"/>
      <c r="J35" s="1942"/>
      <c r="K35" s="1942"/>
      <c r="L35" s="1942"/>
      <c r="M35" s="1942"/>
      <c r="N35" s="1942"/>
      <c r="O35" s="1942"/>
      <c r="P35" s="1942"/>
      <c r="Q35" s="1942"/>
      <c r="R35" s="1942"/>
      <c r="S35" s="1942"/>
      <c r="T35" s="1942"/>
      <c r="U35" s="1942"/>
      <c r="V35" s="1942"/>
      <c r="W35" s="1942"/>
      <c r="X35" s="1942"/>
      <c r="Y35" s="1942"/>
      <c r="Z35" s="1942"/>
      <c r="AA35" s="1942"/>
      <c r="AB35" s="1942"/>
      <c r="AC35" s="1942"/>
      <c r="AD35" s="1942"/>
      <c r="AE35" s="1942"/>
      <c r="AF35" s="1942"/>
      <c r="AG35" s="1942"/>
      <c r="AH35" s="1942"/>
      <c r="AI35" s="1942"/>
      <c r="AJ35" s="1942"/>
      <c r="AK35" s="1942"/>
      <c r="AL35" s="1942"/>
      <c r="AM35" s="1942"/>
      <c r="AN35" s="1942"/>
      <c r="AO35" s="1942"/>
      <c r="AP35" s="1942"/>
      <c r="AQ35" s="1942"/>
      <c r="AR35" s="1942"/>
      <c r="AS35" s="1942"/>
      <c r="AT35" s="1942"/>
      <c r="AU35" s="1942"/>
      <c r="AV35" s="1942"/>
      <c r="AW35" s="1942"/>
      <c r="AX35" s="1942"/>
      <c r="AY35" s="1942"/>
    </row>
    <row r="36" spans="1:51">
      <c r="A36" s="3631" t="s">
        <v>586</v>
      </c>
      <c r="B36" s="3632" t="s">
        <v>587</v>
      </c>
      <c r="C36" s="3635" t="s">
        <v>588</v>
      </c>
      <c r="D36" s="1932" t="s">
        <v>418</v>
      </c>
      <c r="E36" s="1931"/>
      <c r="F36" s="1931"/>
      <c r="G36" s="1931"/>
      <c r="H36" s="1931"/>
      <c r="I36" s="1931"/>
      <c r="J36" s="1931"/>
      <c r="K36" s="1931"/>
      <c r="L36" s="1931"/>
      <c r="M36" s="1931"/>
      <c r="N36" s="1931"/>
      <c r="O36" s="1931"/>
      <c r="P36" s="1931"/>
      <c r="Q36" s="1931"/>
      <c r="R36" s="1931"/>
      <c r="S36" s="1931"/>
      <c r="T36" s="1931"/>
      <c r="U36" s="1931"/>
      <c r="V36" s="1931"/>
      <c r="W36" s="1931"/>
      <c r="X36" s="1931"/>
      <c r="Y36" s="1931"/>
      <c r="Z36" s="1931"/>
      <c r="AA36" s="1931"/>
      <c r="AB36" s="1931"/>
      <c r="AC36" s="1931"/>
      <c r="AD36" s="1931"/>
      <c r="AE36" s="1931"/>
      <c r="AF36" s="1931"/>
      <c r="AG36" s="1931"/>
      <c r="AH36" s="1931"/>
      <c r="AI36" s="1931"/>
      <c r="AJ36" s="1931"/>
      <c r="AK36" s="1931"/>
      <c r="AL36" s="1931"/>
      <c r="AM36" s="1931"/>
      <c r="AN36" s="1931"/>
      <c r="AO36" s="1931"/>
      <c r="AP36" s="1931"/>
      <c r="AQ36" s="1931"/>
      <c r="AR36" s="1931"/>
      <c r="AS36" s="1931"/>
      <c r="AT36" s="1931"/>
      <c r="AU36" s="1931"/>
      <c r="AV36" s="1931"/>
      <c r="AW36" s="1931"/>
      <c r="AX36" s="1931"/>
      <c r="AY36" s="1931"/>
    </row>
    <row r="37" spans="1:51">
      <c r="A37" s="3631"/>
      <c r="B37" s="3633"/>
      <c r="C37" s="3636"/>
      <c r="D37" s="1932" t="s">
        <v>589</v>
      </c>
      <c r="E37" s="1929"/>
      <c r="F37" s="1929"/>
      <c r="G37" s="1929"/>
      <c r="H37" s="1929"/>
      <c r="I37" s="1929"/>
      <c r="J37" s="1929"/>
      <c r="K37" s="1929"/>
      <c r="L37" s="1929"/>
      <c r="M37" s="1929"/>
      <c r="N37" s="1929"/>
      <c r="O37" s="1929"/>
      <c r="P37" s="1929"/>
      <c r="Q37" s="1929"/>
      <c r="R37" s="1929"/>
      <c r="S37" s="1929"/>
      <c r="T37" s="1929"/>
      <c r="U37" s="1929"/>
      <c r="V37" s="1929"/>
      <c r="W37" s="1929"/>
      <c r="X37" s="1929"/>
      <c r="Y37" s="1929"/>
      <c r="Z37" s="1929"/>
      <c r="AA37" s="1929"/>
      <c r="AB37" s="1929"/>
      <c r="AC37" s="1929"/>
      <c r="AD37" s="1929"/>
      <c r="AE37" s="1929"/>
      <c r="AF37" s="1929"/>
      <c r="AG37" s="1929"/>
      <c r="AH37" s="1929"/>
      <c r="AI37" s="1929"/>
      <c r="AJ37" s="1929"/>
      <c r="AK37" s="1929"/>
      <c r="AL37" s="1929"/>
      <c r="AM37" s="1929"/>
      <c r="AN37" s="1929"/>
      <c r="AO37" s="1929"/>
      <c r="AP37" s="1929"/>
      <c r="AQ37" s="1929"/>
      <c r="AR37" s="1929"/>
      <c r="AS37" s="1929"/>
      <c r="AT37" s="1929"/>
      <c r="AU37" s="1929"/>
      <c r="AV37" s="1929"/>
      <c r="AW37" s="1929"/>
      <c r="AX37" s="1929"/>
      <c r="AY37" s="1929"/>
    </row>
    <row r="38" spans="1:51">
      <c r="A38" s="3631"/>
      <c r="B38" s="3633"/>
      <c r="C38" s="3636"/>
      <c r="D38" s="1932" t="s">
        <v>438</v>
      </c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940"/>
      <c r="AJ38" s="1940"/>
      <c r="AK38" s="1940"/>
      <c r="AL38" s="1940"/>
      <c r="AM38" s="1940"/>
      <c r="AN38" s="1940"/>
      <c r="AO38" s="1940"/>
      <c r="AP38" s="1940"/>
      <c r="AQ38" s="1940"/>
      <c r="AR38" s="1940"/>
      <c r="AS38" s="1940"/>
      <c r="AT38" s="1940"/>
      <c r="AU38" s="1940"/>
      <c r="AV38" s="1940"/>
      <c r="AW38" s="1940"/>
      <c r="AX38" s="1940"/>
      <c r="AY38" s="1940"/>
    </row>
    <row r="39" spans="1:51">
      <c r="A39" s="3631"/>
      <c r="B39" s="3633"/>
      <c r="C39" s="3636"/>
      <c r="D39" s="1932" t="s">
        <v>395</v>
      </c>
      <c r="E39" s="1941"/>
      <c r="F39" s="1941"/>
      <c r="G39" s="1941"/>
      <c r="H39" s="1941"/>
      <c r="I39" s="1941"/>
      <c r="J39" s="1941"/>
      <c r="K39" s="1941"/>
      <c r="L39" s="1941"/>
      <c r="M39" s="1941"/>
      <c r="N39" s="1941"/>
      <c r="O39" s="1941"/>
      <c r="P39" s="1941"/>
      <c r="Q39" s="1941"/>
      <c r="R39" s="1941"/>
      <c r="S39" s="1941"/>
      <c r="T39" s="1941"/>
      <c r="U39" s="1941"/>
      <c r="V39" s="1941"/>
      <c r="W39" s="1941"/>
      <c r="X39" s="1941"/>
      <c r="Y39" s="1941"/>
      <c r="Z39" s="1941"/>
      <c r="AA39" s="1941"/>
      <c r="AB39" s="1941"/>
      <c r="AC39" s="1941"/>
      <c r="AD39" s="1941"/>
      <c r="AE39" s="1941"/>
      <c r="AF39" s="1941"/>
      <c r="AG39" s="1941"/>
      <c r="AH39" s="1941"/>
      <c r="AI39" s="1941"/>
      <c r="AJ39" s="1941"/>
      <c r="AK39" s="1941"/>
      <c r="AL39" s="1941"/>
      <c r="AM39" s="1941"/>
      <c r="AN39" s="1941"/>
      <c r="AO39" s="1941"/>
      <c r="AP39" s="1941"/>
      <c r="AQ39" s="1941"/>
      <c r="AR39" s="1941"/>
      <c r="AS39" s="1941"/>
      <c r="AT39" s="1941"/>
      <c r="AU39" s="1941"/>
      <c r="AV39" s="1941"/>
      <c r="AW39" s="1941"/>
      <c r="AX39" s="1941"/>
      <c r="AY39" s="1941"/>
    </row>
    <row r="40" spans="1:51">
      <c r="A40" s="3631"/>
      <c r="B40" s="3634"/>
      <c r="C40" s="3637"/>
      <c r="D40" s="1932" t="s">
        <v>396</v>
      </c>
      <c r="E40" s="1942"/>
      <c r="F40" s="1942"/>
      <c r="G40" s="1942"/>
      <c r="H40" s="1942"/>
      <c r="I40" s="1942"/>
      <c r="J40" s="1942"/>
      <c r="K40" s="1942"/>
      <c r="L40" s="1942"/>
      <c r="M40" s="1942"/>
      <c r="N40" s="1942"/>
      <c r="O40" s="1942"/>
      <c r="P40" s="1942"/>
      <c r="Q40" s="1942"/>
      <c r="R40" s="1942"/>
      <c r="S40" s="1942"/>
      <c r="T40" s="1942"/>
      <c r="U40" s="1942"/>
      <c r="V40" s="1942"/>
      <c r="W40" s="1942"/>
      <c r="X40" s="1942"/>
      <c r="Y40" s="1942"/>
      <c r="Z40" s="1942"/>
      <c r="AA40" s="1942"/>
      <c r="AB40" s="1942"/>
      <c r="AC40" s="1942"/>
      <c r="AD40" s="1942"/>
      <c r="AE40" s="1942"/>
      <c r="AF40" s="1942"/>
      <c r="AG40" s="1942"/>
      <c r="AH40" s="1942"/>
      <c r="AI40" s="1942"/>
      <c r="AJ40" s="1942"/>
      <c r="AK40" s="1942"/>
      <c r="AL40" s="1942"/>
      <c r="AM40" s="1942"/>
      <c r="AN40" s="1942"/>
      <c r="AO40" s="1942"/>
      <c r="AP40" s="1942"/>
      <c r="AQ40" s="1942"/>
      <c r="AR40" s="1942"/>
      <c r="AS40" s="1942"/>
      <c r="AT40" s="1942"/>
      <c r="AU40" s="1942"/>
      <c r="AV40" s="1942"/>
      <c r="AW40" s="1942"/>
      <c r="AX40" s="1942"/>
      <c r="AY40" s="1942"/>
    </row>
    <row r="41" spans="1:51">
      <c r="A41" s="3638" t="s">
        <v>590</v>
      </c>
      <c r="B41" s="3639" t="s">
        <v>591</v>
      </c>
      <c r="C41" s="3630" t="s">
        <v>592</v>
      </c>
      <c r="D41" s="1932" t="s">
        <v>442</v>
      </c>
      <c r="E41" s="1931"/>
      <c r="F41" s="1931"/>
      <c r="G41" s="1931"/>
      <c r="H41" s="1931"/>
      <c r="I41" s="1931"/>
      <c r="J41" s="1931"/>
      <c r="K41" s="1931"/>
      <c r="L41" s="1931"/>
      <c r="M41" s="1931"/>
      <c r="N41" s="1931"/>
      <c r="O41" s="1931"/>
      <c r="P41" s="1931"/>
      <c r="Q41" s="1931"/>
      <c r="R41" s="1931"/>
      <c r="S41" s="1931"/>
      <c r="T41" s="1931"/>
      <c r="U41" s="1931"/>
      <c r="V41" s="1931"/>
      <c r="W41" s="1931"/>
      <c r="X41" s="1931"/>
      <c r="Y41" s="1931"/>
      <c r="Z41" s="1931"/>
      <c r="AA41" s="1931"/>
      <c r="AB41" s="1931"/>
      <c r="AC41" s="1931"/>
      <c r="AD41" s="1931"/>
      <c r="AE41" s="1931"/>
      <c r="AF41" s="1931"/>
      <c r="AG41" s="1931"/>
      <c r="AH41" s="1931"/>
      <c r="AI41" s="1931"/>
      <c r="AJ41" s="1931"/>
      <c r="AK41" s="1931"/>
      <c r="AL41" s="1931"/>
      <c r="AM41" s="1931"/>
      <c r="AN41" s="1931"/>
      <c r="AO41" s="1931"/>
      <c r="AP41" s="1931"/>
      <c r="AQ41" s="1931"/>
      <c r="AR41" s="1931"/>
      <c r="AS41" s="1931"/>
      <c r="AT41" s="1931"/>
      <c r="AU41" s="1931"/>
      <c r="AV41" s="1931"/>
      <c r="AW41" s="1931"/>
      <c r="AX41" s="1931"/>
      <c r="AY41" s="1931"/>
    </row>
    <row r="42" spans="1:51">
      <c r="A42" s="3638"/>
      <c r="B42" s="3640"/>
      <c r="C42" s="3630"/>
      <c r="D42" s="1932" t="s">
        <v>593</v>
      </c>
      <c r="E42" s="1929"/>
      <c r="F42" s="1929"/>
      <c r="G42" s="1929"/>
      <c r="H42" s="1929"/>
      <c r="I42" s="1929"/>
      <c r="J42" s="1929"/>
      <c r="K42" s="1929"/>
      <c r="L42" s="1929"/>
      <c r="M42" s="1929"/>
      <c r="N42" s="1929"/>
      <c r="O42" s="1929"/>
      <c r="P42" s="1929"/>
      <c r="Q42" s="1929"/>
      <c r="R42" s="1929"/>
      <c r="S42" s="1929"/>
      <c r="T42" s="1929"/>
      <c r="U42" s="1929"/>
      <c r="V42" s="1929"/>
      <c r="W42" s="1929"/>
      <c r="X42" s="1929"/>
      <c r="Y42" s="1929"/>
      <c r="Z42" s="1929"/>
      <c r="AA42" s="1929"/>
      <c r="AB42" s="1929"/>
      <c r="AC42" s="1929"/>
      <c r="AD42" s="1929"/>
      <c r="AE42" s="1929"/>
      <c r="AF42" s="1929"/>
      <c r="AG42" s="1929"/>
      <c r="AH42" s="1929"/>
      <c r="AI42" s="1929"/>
      <c r="AJ42" s="1929"/>
      <c r="AK42" s="1929"/>
      <c r="AL42" s="1929"/>
      <c r="AM42" s="1929"/>
      <c r="AN42" s="1929"/>
      <c r="AO42" s="1929"/>
      <c r="AP42" s="1929"/>
      <c r="AQ42" s="1929"/>
      <c r="AR42" s="1929"/>
      <c r="AS42" s="1929"/>
      <c r="AT42" s="1929"/>
      <c r="AU42" s="1929"/>
      <c r="AV42" s="1929"/>
      <c r="AW42" s="1929"/>
      <c r="AX42" s="1929"/>
      <c r="AY42" s="1929"/>
    </row>
    <row r="43" spans="1:51">
      <c r="A43" s="3638"/>
      <c r="B43" s="3640"/>
      <c r="C43" s="3630"/>
      <c r="D43" s="1932" t="s">
        <v>468</v>
      </c>
      <c r="E43" s="1940"/>
      <c r="F43" s="1940"/>
      <c r="G43" s="1940"/>
      <c r="H43" s="1940"/>
      <c r="I43" s="1940"/>
      <c r="J43" s="1940"/>
      <c r="K43" s="1940"/>
      <c r="L43" s="1940"/>
      <c r="M43" s="1940"/>
      <c r="N43" s="1940"/>
      <c r="O43" s="1940"/>
      <c r="P43" s="1940"/>
      <c r="Q43" s="1940"/>
      <c r="R43" s="1940"/>
      <c r="S43" s="1940"/>
      <c r="T43" s="1940"/>
      <c r="U43" s="1940"/>
      <c r="V43" s="1940"/>
      <c r="W43" s="1940"/>
      <c r="X43" s="1940"/>
      <c r="Y43" s="1940"/>
      <c r="Z43" s="1940"/>
      <c r="AA43" s="1940"/>
      <c r="AB43" s="1940"/>
      <c r="AC43" s="1940"/>
      <c r="AD43" s="1940"/>
      <c r="AE43" s="1940"/>
      <c r="AF43" s="1940"/>
      <c r="AG43" s="1940"/>
      <c r="AH43" s="1940"/>
      <c r="AI43" s="1940"/>
      <c r="AJ43" s="1940"/>
      <c r="AK43" s="1940"/>
      <c r="AL43" s="1940"/>
      <c r="AM43" s="1940"/>
      <c r="AN43" s="1940"/>
      <c r="AO43" s="1940"/>
      <c r="AP43" s="1940"/>
      <c r="AQ43" s="1940"/>
      <c r="AR43" s="1940"/>
      <c r="AS43" s="1940"/>
      <c r="AT43" s="1940"/>
      <c r="AU43" s="1940"/>
      <c r="AV43" s="1940"/>
      <c r="AW43" s="1940"/>
      <c r="AX43" s="1940"/>
      <c r="AY43" s="1940"/>
    </row>
    <row r="44" spans="1:51">
      <c r="A44" s="3638"/>
      <c r="B44" s="3640"/>
      <c r="C44" s="3630"/>
      <c r="D44" s="1932" t="s">
        <v>395</v>
      </c>
      <c r="E44" s="1941"/>
      <c r="F44" s="1941"/>
      <c r="G44" s="1941"/>
      <c r="H44" s="1941"/>
      <c r="I44" s="1941"/>
      <c r="J44" s="1941"/>
      <c r="K44" s="1941"/>
      <c r="L44" s="1941"/>
      <c r="M44" s="1941"/>
      <c r="N44" s="1941"/>
      <c r="O44" s="1941"/>
      <c r="P44" s="1941"/>
      <c r="Q44" s="1941"/>
      <c r="R44" s="1941"/>
      <c r="S44" s="1941"/>
      <c r="T44" s="1941"/>
      <c r="U44" s="1941"/>
      <c r="V44" s="1941"/>
      <c r="W44" s="1941"/>
      <c r="X44" s="1941"/>
      <c r="Y44" s="1941"/>
      <c r="Z44" s="1941"/>
      <c r="AA44" s="1941"/>
      <c r="AB44" s="1941"/>
      <c r="AC44" s="1941"/>
      <c r="AD44" s="1941"/>
      <c r="AE44" s="1941"/>
      <c r="AF44" s="1941"/>
      <c r="AG44" s="1941"/>
      <c r="AH44" s="1941"/>
      <c r="AI44" s="1941"/>
      <c r="AJ44" s="1941"/>
      <c r="AK44" s="1941"/>
      <c r="AL44" s="1941"/>
      <c r="AM44" s="1941"/>
      <c r="AN44" s="1941"/>
      <c r="AO44" s="1941"/>
      <c r="AP44" s="1941"/>
      <c r="AQ44" s="1941"/>
      <c r="AR44" s="1941"/>
      <c r="AS44" s="1941"/>
      <c r="AT44" s="1941"/>
      <c r="AU44" s="1941"/>
      <c r="AV44" s="1941"/>
      <c r="AW44" s="1941"/>
      <c r="AX44" s="1941"/>
      <c r="AY44" s="1941"/>
    </row>
    <row r="45" spans="1:51">
      <c r="A45" s="3638"/>
      <c r="B45" s="3641"/>
      <c r="C45" s="3630"/>
      <c r="D45" s="1932" t="s">
        <v>396</v>
      </c>
      <c r="E45" s="1942"/>
      <c r="F45" s="1942"/>
      <c r="G45" s="1942"/>
      <c r="H45" s="1942"/>
      <c r="I45" s="1942"/>
      <c r="J45" s="1942"/>
      <c r="K45" s="1942"/>
      <c r="L45" s="1942"/>
      <c r="M45" s="1942"/>
      <c r="N45" s="1942"/>
      <c r="O45" s="1942"/>
      <c r="P45" s="1942"/>
      <c r="Q45" s="1942"/>
      <c r="R45" s="1942"/>
      <c r="S45" s="1942"/>
      <c r="T45" s="1942"/>
      <c r="U45" s="1942"/>
      <c r="V45" s="1942"/>
      <c r="W45" s="1942"/>
      <c r="X45" s="1942"/>
      <c r="Y45" s="1942"/>
      <c r="Z45" s="1942"/>
      <c r="AA45" s="1942"/>
      <c r="AB45" s="1942"/>
      <c r="AC45" s="1942"/>
      <c r="AD45" s="1942"/>
      <c r="AE45" s="1942"/>
      <c r="AF45" s="1942"/>
      <c r="AG45" s="1942"/>
      <c r="AH45" s="1942"/>
      <c r="AI45" s="1942"/>
      <c r="AJ45" s="1942"/>
      <c r="AK45" s="1942"/>
      <c r="AL45" s="1942"/>
      <c r="AM45" s="1942"/>
      <c r="AN45" s="1942"/>
      <c r="AO45" s="1942"/>
      <c r="AP45" s="1942"/>
      <c r="AQ45" s="1942"/>
      <c r="AR45" s="1942"/>
      <c r="AS45" s="1942"/>
      <c r="AT45" s="1942"/>
      <c r="AU45" s="1942"/>
      <c r="AV45" s="1942"/>
      <c r="AW45" s="1942"/>
      <c r="AX45" s="1942"/>
      <c r="AY45" s="1942"/>
    </row>
    <row r="47" spans="1:51">
      <c r="A47" s="1933" t="s">
        <v>469</v>
      </c>
      <c r="E47" s="1934"/>
      <c r="F47" s="1934"/>
      <c r="G47" s="1934"/>
      <c r="H47" s="1934"/>
      <c r="I47" s="1934"/>
      <c r="J47" s="1934"/>
      <c r="K47" s="1934"/>
      <c r="L47" s="1934"/>
    </row>
    <row r="48" spans="1:51">
      <c r="E48" s="1935"/>
      <c r="F48" s="1935"/>
      <c r="G48" s="1935"/>
      <c r="H48" s="1935"/>
      <c r="I48" s="1935"/>
      <c r="J48" s="1935"/>
      <c r="K48" s="1935"/>
      <c r="L48" s="1935"/>
    </row>
    <row r="49" spans="5:12">
      <c r="E49" s="1935"/>
      <c r="F49" s="1935"/>
      <c r="G49" s="1935"/>
      <c r="H49" s="1935"/>
      <c r="I49" s="1935"/>
      <c r="J49" s="1935"/>
      <c r="K49" s="1935"/>
      <c r="L49" s="1935"/>
    </row>
    <row r="50" spans="5:12">
      <c r="E50" s="1935"/>
      <c r="F50" s="1935"/>
      <c r="G50" s="1935"/>
      <c r="H50" s="1935"/>
      <c r="I50" s="1935"/>
      <c r="J50" s="1935"/>
      <c r="K50" s="1935"/>
      <c r="L50" s="1935"/>
    </row>
    <row r="51" spans="5:12">
      <c r="E51" s="1935"/>
      <c r="F51" s="1935"/>
      <c r="G51" s="1935"/>
      <c r="H51" s="1935"/>
      <c r="I51" s="1935"/>
      <c r="J51" s="1935"/>
      <c r="K51" s="1935"/>
      <c r="L51" s="1935"/>
    </row>
    <row r="52" spans="5:12">
      <c r="E52" s="1935"/>
      <c r="F52" s="1935"/>
      <c r="G52" s="1935"/>
      <c r="H52" s="1935"/>
      <c r="I52" s="1935"/>
      <c r="J52" s="1935"/>
      <c r="K52" s="1935"/>
      <c r="L52" s="1935"/>
    </row>
    <row r="53" spans="5:12">
      <c r="E53" s="1935"/>
      <c r="F53" s="1935"/>
      <c r="G53" s="1935"/>
      <c r="H53" s="1935"/>
      <c r="I53" s="1935"/>
      <c r="J53" s="1935"/>
      <c r="K53" s="1935"/>
      <c r="L53" s="1935"/>
    </row>
    <row r="54" spans="5:12">
      <c r="E54" s="1935"/>
      <c r="F54" s="1935"/>
      <c r="G54" s="1935"/>
      <c r="H54" s="1935"/>
      <c r="I54" s="1935"/>
      <c r="J54" s="1935"/>
      <c r="K54" s="1935"/>
      <c r="L54" s="1935"/>
    </row>
    <row r="55" spans="5:12">
      <c r="E55" s="1935"/>
      <c r="F55" s="1935"/>
      <c r="G55" s="1935"/>
      <c r="H55" s="1935"/>
      <c r="I55" s="1935"/>
      <c r="J55" s="1935"/>
      <c r="K55" s="1935"/>
      <c r="L55" s="1935"/>
    </row>
    <row r="56" spans="5:12">
      <c r="E56" s="1935"/>
      <c r="F56" s="1935"/>
      <c r="G56" s="1935"/>
      <c r="H56" s="1935"/>
      <c r="I56" s="1935"/>
      <c r="J56" s="1935"/>
      <c r="K56" s="1935"/>
      <c r="L56" s="1935"/>
    </row>
    <row r="57" spans="5:12">
      <c r="E57" s="1935"/>
      <c r="F57" s="1935"/>
      <c r="G57" s="1935"/>
      <c r="H57" s="1935"/>
      <c r="I57" s="1935"/>
      <c r="J57" s="1935"/>
      <c r="K57" s="1935"/>
      <c r="L57" s="1935"/>
    </row>
    <row r="76" ht="15" customHeight="1"/>
  </sheetData>
  <mergeCells count="22">
    <mergeCell ref="AQ7:AY7"/>
    <mergeCell ref="A9:C9"/>
    <mergeCell ref="A11:A35"/>
    <mergeCell ref="B11:B20"/>
    <mergeCell ref="C11:C15"/>
    <mergeCell ref="C16:C20"/>
    <mergeCell ref="B21:B25"/>
    <mergeCell ref="C21:C25"/>
    <mergeCell ref="B26:B30"/>
    <mergeCell ref="C26:C30"/>
    <mergeCell ref="A36:A40"/>
    <mergeCell ref="B36:B40"/>
    <mergeCell ref="C36:C40"/>
    <mergeCell ref="A41:A45"/>
    <mergeCell ref="B41:B45"/>
    <mergeCell ref="C41:C45"/>
    <mergeCell ref="A1:B1"/>
    <mergeCell ref="E1:G1"/>
    <mergeCell ref="H1:I1"/>
    <mergeCell ref="M1:P1"/>
    <mergeCell ref="B31:B35"/>
    <mergeCell ref="C31:C35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8"/>
  <sheetViews>
    <sheetView view="pageLayout" topLeftCell="B1" zoomScaleNormal="106" workbookViewId="0">
      <selection activeCell="U1" sqref="U1"/>
    </sheetView>
  </sheetViews>
  <sheetFormatPr defaultColWidth="9.140625" defaultRowHeight="15"/>
  <cols>
    <col min="1" max="1" width="14.28515625" style="1808" customWidth="1"/>
    <col min="2" max="2" width="16.28515625" style="1808" customWidth="1"/>
    <col min="3" max="3" width="11" style="1843" customWidth="1"/>
    <col min="4" max="4" width="40.140625" style="1808" customWidth="1"/>
    <col min="5" max="31" width="8.28515625" style="1808" customWidth="1"/>
    <col min="32" max="37" width="9.140625" style="1808"/>
    <col min="38" max="64" width="9.140625" style="1811"/>
    <col min="65" max="16384" width="9.140625" style="1808"/>
  </cols>
  <sheetData>
    <row r="1" spans="1:37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7" ht="18.75">
      <c r="A4" s="1878" t="s">
        <v>491</v>
      </c>
      <c r="B4" s="1878"/>
      <c r="C4" s="1810"/>
      <c r="D4" s="1811"/>
    </row>
    <row r="5" spans="1:37" ht="21">
      <c r="A5" s="1812" t="s">
        <v>492</v>
      </c>
      <c r="B5" s="1812"/>
      <c r="C5" s="1810"/>
      <c r="D5" s="1811"/>
    </row>
    <row r="6" spans="1:37" ht="19.5" thickBot="1">
      <c r="C6" s="1810"/>
      <c r="D6" s="1876" t="s">
        <v>493</v>
      </c>
    </row>
    <row r="7" spans="1:37" ht="15" customHeight="1" thickBot="1">
      <c r="A7" s="1853"/>
      <c r="B7" s="1853"/>
      <c r="C7" s="1810"/>
      <c r="D7" s="1854" t="s">
        <v>366</v>
      </c>
      <c r="E7" s="1855" t="s">
        <v>163</v>
      </c>
      <c r="F7" s="1815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7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</row>
    <row r="8" spans="1:37" ht="139.5" customHeight="1" thickBot="1">
      <c r="A8" s="3616" t="s">
        <v>370</v>
      </c>
      <c r="B8" s="3617"/>
      <c r="C8" s="3618"/>
      <c r="D8" s="1892" t="s">
        <v>371</v>
      </c>
      <c r="E8" s="1893" t="s">
        <v>372</v>
      </c>
      <c r="F8" s="1894" t="s">
        <v>373</v>
      </c>
      <c r="G8" s="1894" t="s">
        <v>374</v>
      </c>
      <c r="H8" s="1824" t="s">
        <v>375</v>
      </c>
      <c r="I8" s="1824" t="s">
        <v>376</v>
      </c>
      <c r="J8" s="1893" t="s">
        <v>169</v>
      </c>
      <c r="K8" s="1894" t="s">
        <v>171</v>
      </c>
      <c r="L8" s="1894" t="s">
        <v>173</v>
      </c>
      <c r="M8" s="1894" t="s">
        <v>176</v>
      </c>
      <c r="N8" s="1894" t="s">
        <v>179</v>
      </c>
      <c r="O8" s="1894" t="s">
        <v>182</v>
      </c>
      <c r="P8" s="1894" t="s">
        <v>184</v>
      </c>
      <c r="Q8" s="1894" t="s">
        <v>311</v>
      </c>
      <c r="R8" s="1894" t="s">
        <v>377</v>
      </c>
      <c r="S8" s="1894" t="s">
        <v>300</v>
      </c>
      <c r="T8" s="1894" t="s">
        <v>295</v>
      </c>
      <c r="U8" s="1894" t="s">
        <v>186</v>
      </c>
      <c r="V8" s="1894" t="s">
        <v>378</v>
      </c>
      <c r="W8" s="1894" t="s">
        <v>379</v>
      </c>
      <c r="X8" s="1895" t="s">
        <v>380</v>
      </c>
      <c r="Y8" s="1894" t="s">
        <v>190</v>
      </c>
      <c r="Z8" s="1896" t="s">
        <v>381</v>
      </c>
      <c r="AA8" s="1896" t="s">
        <v>264</v>
      </c>
      <c r="AB8" s="1896" t="s">
        <v>382</v>
      </c>
      <c r="AC8" s="1896" t="s">
        <v>383</v>
      </c>
      <c r="AD8" s="1894" t="s">
        <v>194</v>
      </c>
      <c r="AE8" s="1894" t="s">
        <v>197</v>
      </c>
      <c r="AF8" s="1894" t="s">
        <v>243</v>
      </c>
      <c r="AG8" s="1896" t="s">
        <v>384</v>
      </c>
      <c r="AH8" s="1896" t="s">
        <v>385</v>
      </c>
      <c r="AI8" s="1894" t="s">
        <v>386</v>
      </c>
      <c r="AJ8" s="1896" t="s">
        <v>387</v>
      </c>
      <c r="AK8" s="1894" t="s">
        <v>224</v>
      </c>
    </row>
    <row r="9" spans="1:37" ht="45.75" customHeight="1">
      <c r="A9" s="1828" t="s">
        <v>388</v>
      </c>
      <c r="B9" s="1828" t="s">
        <v>389</v>
      </c>
      <c r="C9" s="1828" t="s">
        <v>390</v>
      </c>
      <c r="D9" s="1870"/>
      <c r="E9" s="1897"/>
      <c r="F9" s="1897"/>
      <c r="G9" s="1897"/>
      <c r="H9" s="1897"/>
      <c r="I9" s="1897"/>
      <c r="J9" s="1897"/>
      <c r="K9" s="1897"/>
      <c r="L9" s="1897"/>
      <c r="M9" s="1897"/>
      <c r="N9" s="1897"/>
      <c r="O9" s="1897"/>
      <c r="P9" s="1897"/>
      <c r="Q9" s="1897"/>
      <c r="R9" s="1897"/>
      <c r="S9" s="1897"/>
      <c r="T9" s="1897"/>
      <c r="U9" s="1897"/>
      <c r="V9" s="1897"/>
      <c r="W9" s="1897"/>
      <c r="X9" s="1897"/>
      <c r="Y9" s="1897"/>
      <c r="Z9" s="1897"/>
      <c r="AA9" s="1897"/>
      <c r="AB9" s="1897"/>
      <c r="AC9" s="1897"/>
      <c r="AD9" s="1897"/>
      <c r="AE9" s="1897"/>
      <c r="AF9" s="1897"/>
      <c r="AG9" s="1897"/>
      <c r="AH9" s="1897"/>
      <c r="AI9" s="1897"/>
      <c r="AJ9" s="1897"/>
      <c r="AK9" s="1897"/>
    </row>
    <row r="10" spans="1:37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7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7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7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7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7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7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 ht="18" customHeight="1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 ht="21" customHeight="1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7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7" ht="15" customHeight="1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7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</row>
    <row r="36" spans="1:37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</row>
    <row r="37" spans="1:37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</row>
    <row r="38" spans="1:37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</row>
    <row r="39" spans="1:37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</row>
    <row r="40" spans="1:37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7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7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7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7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7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7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7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7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 ht="15" customHeight="1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72"/>
      <c r="B80" s="1846"/>
      <c r="C80" s="1847"/>
      <c r="D80" s="1842"/>
      <c r="E80" s="1811"/>
      <c r="F80" s="1811"/>
      <c r="G80" s="1811"/>
      <c r="H80" s="1811"/>
      <c r="I80" s="1811"/>
      <c r="J80" s="1811"/>
      <c r="K80" s="1811"/>
      <c r="L80" s="1811"/>
      <c r="M80" s="1811"/>
      <c r="N80" s="1811"/>
      <c r="O80" s="1811"/>
      <c r="P80" s="1811"/>
      <c r="Q80" s="1811"/>
      <c r="R80" s="1811"/>
      <c r="S80" s="1811"/>
      <c r="T80" s="1811"/>
      <c r="U80" s="1811"/>
      <c r="V80" s="1811"/>
      <c r="W80" s="1811"/>
      <c r="X80" s="1811"/>
      <c r="Y80" s="1811"/>
      <c r="Z80" s="1811"/>
      <c r="AA80" s="1811"/>
      <c r="AB80" s="1811"/>
      <c r="AC80" s="1811"/>
      <c r="AD80" s="1811"/>
      <c r="AE80" s="1811"/>
      <c r="AF80" s="1811"/>
      <c r="AG80" s="1811"/>
      <c r="AH80" s="1811"/>
      <c r="AI80" s="1811"/>
      <c r="AJ80" s="1811"/>
      <c r="AK80" s="1811"/>
    </row>
    <row r="81" spans="1:37">
      <c r="A81" s="1840" t="s">
        <v>469</v>
      </c>
    </row>
    <row r="82" spans="1:37">
      <c r="A82" s="1840"/>
    </row>
    <row r="83" spans="1:37" ht="21.75" thickBot="1">
      <c r="A83" s="1812"/>
      <c r="B83" s="1812"/>
      <c r="D83" s="1876" t="s">
        <v>494</v>
      </c>
    </row>
    <row r="84" spans="1:37" ht="18" customHeight="1" thickBot="1">
      <c r="A84" s="1853"/>
      <c r="B84" s="1853"/>
      <c r="C84" s="1810"/>
      <c r="D84" s="1854" t="s">
        <v>366</v>
      </c>
      <c r="E84" s="1855" t="s">
        <v>163</v>
      </c>
      <c r="F84" s="1815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7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</row>
    <row r="85" spans="1:37" ht="131.25" customHeight="1" thickBot="1">
      <c r="A85" s="3616" t="s">
        <v>370</v>
      </c>
      <c r="B85" s="3617"/>
      <c r="C85" s="3618"/>
      <c r="D85" s="1892" t="s">
        <v>371</v>
      </c>
      <c r="E85" s="1893" t="s">
        <v>372</v>
      </c>
      <c r="F85" s="1894" t="s">
        <v>373</v>
      </c>
      <c r="G85" s="1894" t="s">
        <v>374</v>
      </c>
      <c r="H85" s="1824" t="s">
        <v>375</v>
      </c>
      <c r="I85" s="1824" t="s">
        <v>376</v>
      </c>
      <c r="J85" s="1893" t="s">
        <v>169</v>
      </c>
      <c r="K85" s="1894" t="s">
        <v>171</v>
      </c>
      <c r="L85" s="1894" t="s">
        <v>173</v>
      </c>
      <c r="M85" s="1894" t="s">
        <v>176</v>
      </c>
      <c r="N85" s="1894" t="s">
        <v>179</v>
      </c>
      <c r="O85" s="1894" t="s">
        <v>182</v>
      </c>
      <c r="P85" s="1894" t="s">
        <v>184</v>
      </c>
      <c r="Q85" s="1894" t="s">
        <v>311</v>
      </c>
      <c r="R85" s="1894" t="s">
        <v>377</v>
      </c>
      <c r="S85" s="1894" t="s">
        <v>300</v>
      </c>
      <c r="T85" s="1894" t="s">
        <v>295</v>
      </c>
      <c r="U85" s="1894" t="s">
        <v>186</v>
      </c>
      <c r="V85" s="1894" t="s">
        <v>378</v>
      </c>
      <c r="W85" s="1894" t="s">
        <v>379</v>
      </c>
      <c r="X85" s="1895" t="s">
        <v>380</v>
      </c>
      <c r="Y85" s="1894" t="s">
        <v>190</v>
      </c>
      <c r="Z85" s="1896" t="s">
        <v>381</v>
      </c>
      <c r="AA85" s="1896" t="s">
        <v>264</v>
      </c>
      <c r="AB85" s="1896" t="s">
        <v>382</v>
      </c>
      <c r="AC85" s="1896" t="s">
        <v>383</v>
      </c>
      <c r="AD85" s="1894" t="s">
        <v>194</v>
      </c>
      <c r="AE85" s="1894" t="s">
        <v>197</v>
      </c>
      <c r="AF85" s="1894" t="s">
        <v>243</v>
      </c>
      <c r="AG85" s="1896" t="s">
        <v>384</v>
      </c>
      <c r="AH85" s="1896" t="s">
        <v>385</v>
      </c>
      <c r="AI85" s="1894" t="s">
        <v>386</v>
      </c>
      <c r="AJ85" s="1896" t="s">
        <v>387</v>
      </c>
      <c r="AK85" s="1894" t="s">
        <v>224</v>
      </c>
    </row>
    <row r="86" spans="1:37" ht="51">
      <c r="A86" s="1828" t="s">
        <v>388</v>
      </c>
      <c r="B86" s="1828" t="s">
        <v>389</v>
      </c>
      <c r="C86" s="1828" t="s">
        <v>390</v>
      </c>
      <c r="D86" s="1870"/>
      <c r="E86" s="1897"/>
      <c r="F86" s="1897"/>
      <c r="G86" s="1897"/>
      <c r="H86" s="1897"/>
      <c r="I86" s="1897"/>
      <c r="J86" s="1897"/>
      <c r="K86" s="1897"/>
      <c r="L86" s="1897"/>
      <c r="M86" s="1897"/>
      <c r="N86" s="1897"/>
      <c r="O86" s="1897"/>
      <c r="P86" s="1897"/>
      <c r="Q86" s="1897"/>
      <c r="R86" s="1897"/>
      <c r="S86" s="1897"/>
      <c r="T86" s="1897"/>
      <c r="U86" s="1897"/>
      <c r="V86" s="1897"/>
      <c r="W86" s="1897"/>
      <c r="X86" s="1897"/>
      <c r="Y86" s="1897"/>
      <c r="Z86" s="1897"/>
      <c r="AA86" s="1897"/>
      <c r="AB86" s="1897"/>
      <c r="AC86" s="1897"/>
      <c r="AD86" s="1897"/>
      <c r="AE86" s="1897"/>
      <c r="AF86" s="1897"/>
      <c r="AG86" s="1897"/>
      <c r="AH86" s="1897"/>
      <c r="AI86" s="1897"/>
      <c r="AJ86" s="1897"/>
      <c r="AK86" s="1897"/>
    </row>
    <row r="87" spans="1:37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7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7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7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7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7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7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7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7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7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7" ht="18" customHeight="1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7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7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7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7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7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7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7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7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7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7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7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7" ht="21" customHeight="1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7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7" ht="15" customHeight="1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7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</row>
    <row r="113" spans="1:37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</row>
    <row r="114" spans="1:37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</row>
    <row r="115" spans="1:37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</row>
    <row r="116" spans="1:37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</row>
    <row r="117" spans="1:37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7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7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7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7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7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7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7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7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7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7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7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 ht="15" customHeight="1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8" spans="1:37">
      <c r="A158" s="1840" t="s">
        <v>469</v>
      </c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51181102362204722" right="0.51181102362204722" top="0.55118110236220474" bottom="0.55118110236220474" header="0.31496062992125984" footer="0.31496062992125984"/>
  <pageSetup paperSize="8" scale="54" fitToHeight="0" orientation="landscape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8"/>
  <sheetViews>
    <sheetView view="pageLayout" zoomScaleNormal="100" workbookViewId="0">
      <selection activeCell="O6" sqref="O6"/>
    </sheetView>
  </sheetViews>
  <sheetFormatPr defaultColWidth="9.140625" defaultRowHeight="15"/>
  <cols>
    <col min="1" max="1" width="15" style="1808" customWidth="1"/>
    <col min="2" max="2" width="16.5703125" style="1808" customWidth="1"/>
    <col min="3" max="3" width="11" style="1843" customWidth="1"/>
    <col min="4" max="4" width="40.5703125" style="1808" customWidth="1"/>
    <col min="5" max="31" width="8.28515625" style="1808" customWidth="1"/>
    <col min="32" max="37" width="9.140625" style="1808"/>
    <col min="38" max="64" width="9.140625" style="1811"/>
    <col min="65" max="16384" width="9.140625" style="1808"/>
  </cols>
  <sheetData>
    <row r="1" spans="1:38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8" ht="18.75">
      <c r="A4" s="1878" t="s">
        <v>491</v>
      </c>
      <c r="B4" s="1878"/>
      <c r="C4" s="1810"/>
      <c r="D4" s="1811"/>
    </row>
    <row r="5" spans="1:38" ht="21">
      <c r="A5" s="1812" t="s">
        <v>495</v>
      </c>
      <c r="B5" s="1812"/>
      <c r="C5" s="1810"/>
      <c r="D5" s="1811"/>
    </row>
    <row r="6" spans="1:38" ht="19.5" thickBot="1">
      <c r="C6" s="1810"/>
      <c r="D6" s="1876" t="s">
        <v>493</v>
      </c>
    </row>
    <row r="7" spans="1:38" ht="15.75" thickBot="1">
      <c r="A7" s="1853"/>
      <c r="B7" s="1853"/>
      <c r="C7" s="1810"/>
      <c r="D7" s="1813" t="s">
        <v>366</v>
      </c>
      <c r="E7" s="1814" t="s">
        <v>163</v>
      </c>
      <c r="F7" s="1815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7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  <c r="AL7" s="1853"/>
    </row>
    <row r="8" spans="1:38" ht="132.75" customHeight="1" thickBot="1">
      <c r="A8" s="3652" t="s">
        <v>370</v>
      </c>
      <c r="B8" s="3653"/>
      <c r="C8" s="3654"/>
      <c r="D8" s="1898" t="s">
        <v>371</v>
      </c>
      <c r="E8" s="1823" t="s">
        <v>372</v>
      </c>
      <c r="F8" s="1824" t="s">
        <v>373</v>
      </c>
      <c r="G8" s="1824" t="s">
        <v>374</v>
      </c>
      <c r="H8" s="1824" t="s">
        <v>375</v>
      </c>
      <c r="I8" s="1824" t="s">
        <v>376</v>
      </c>
      <c r="J8" s="1823" t="s">
        <v>169</v>
      </c>
      <c r="K8" s="1824" t="s">
        <v>171</v>
      </c>
      <c r="L8" s="1824" t="s">
        <v>173</v>
      </c>
      <c r="M8" s="1824" t="s">
        <v>176</v>
      </c>
      <c r="N8" s="1824" t="s">
        <v>179</v>
      </c>
      <c r="O8" s="1824" t="s">
        <v>182</v>
      </c>
      <c r="P8" s="1824" t="s">
        <v>184</v>
      </c>
      <c r="Q8" s="1824" t="s">
        <v>311</v>
      </c>
      <c r="R8" s="1824" t="s">
        <v>377</v>
      </c>
      <c r="S8" s="1824" t="s">
        <v>300</v>
      </c>
      <c r="T8" s="1824" t="s">
        <v>295</v>
      </c>
      <c r="U8" s="1824" t="s">
        <v>186</v>
      </c>
      <c r="V8" s="1824" t="s">
        <v>378</v>
      </c>
      <c r="W8" s="1824" t="s">
        <v>379</v>
      </c>
      <c r="X8" s="1825" t="s">
        <v>380</v>
      </c>
      <c r="Y8" s="1824" t="s">
        <v>190</v>
      </c>
      <c r="Z8" s="1826" t="s">
        <v>381</v>
      </c>
      <c r="AA8" s="1826" t="s">
        <v>264</v>
      </c>
      <c r="AB8" s="1826" t="s">
        <v>382</v>
      </c>
      <c r="AC8" s="1826" t="s">
        <v>383</v>
      </c>
      <c r="AD8" s="1824" t="s">
        <v>194</v>
      </c>
      <c r="AE8" s="1824" t="s">
        <v>197</v>
      </c>
      <c r="AF8" s="1824" t="s">
        <v>243</v>
      </c>
      <c r="AG8" s="1826" t="s">
        <v>384</v>
      </c>
      <c r="AH8" s="1826" t="s">
        <v>385</v>
      </c>
      <c r="AI8" s="1824" t="s">
        <v>386</v>
      </c>
      <c r="AJ8" s="1826" t="s">
        <v>387</v>
      </c>
      <c r="AK8" s="1824" t="s">
        <v>224</v>
      </c>
      <c r="AL8" s="1831"/>
    </row>
    <row r="9" spans="1:38" ht="48" customHeight="1">
      <c r="A9" s="1828" t="s">
        <v>388</v>
      </c>
      <c r="B9" s="1828" t="s">
        <v>389</v>
      </c>
      <c r="C9" s="1828" t="s">
        <v>390</v>
      </c>
      <c r="D9" s="1870"/>
      <c r="E9" s="1860"/>
      <c r="F9" s="1862"/>
      <c r="G9" s="1862"/>
      <c r="H9" s="1862"/>
      <c r="I9" s="1862"/>
      <c r="J9" s="1860"/>
      <c r="K9" s="1862"/>
      <c r="L9" s="1862"/>
      <c r="M9" s="1862"/>
      <c r="N9" s="1862"/>
      <c r="O9" s="1862"/>
      <c r="P9" s="1862"/>
      <c r="Q9" s="1862"/>
      <c r="R9" s="1862"/>
      <c r="S9" s="1862"/>
      <c r="T9" s="1862"/>
      <c r="U9" s="1862"/>
      <c r="V9" s="1862"/>
      <c r="W9" s="1862"/>
      <c r="X9" s="1863"/>
      <c r="Y9" s="1862"/>
      <c r="Z9" s="1864"/>
      <c r="AA9" s="1864"/>
      <c r="AB9" s="1864"/>
      <c r="AC9" s="1864"/>
      <c r="AD9" s="1862"/>
      <c r="AE9" s="1862"/>
      <c r="AF9" s="1862"/>
      <c r="AG9" s="1864"/>
      <c r="AH9" s="1864"/>
      <c r="AI9" s="1862"/>
      <c r="AJ9" s="1864"/>
      <c r="AK9" s="1862"/>
      <c r="AL9" s="1831"/>
    </row>
    <row r="10" spans="1:38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8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8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8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8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8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8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 ht="18" customHeight="1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 ht="21" customHeight="1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8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8" ht="15" customHeight="1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8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  <c r="AL35" s="1939"/>
    </row>
    <row r="36" spans="1:38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  <c r="AL36" s="1939"/>
    </row>
    <row r="37" spans="1:38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  <c r="AL37" s="1939"/>
    </row>
    <row r="38" spans="1:38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  <c r="AL38" s="1939"/>
    </row>
    <row r="39" spans="1:38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  <c r="AL39" s="1939"/>
    </row>
    <row r="40" spans="1:38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8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8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8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8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8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8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8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8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 ht="15" customHeight="1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45"/>
      <c r="B80" s="1846"/>
      <c r="C80" s="1847"/>
      <c r="D80" s="1842"/>
      <c r="E80" s="1811"/>
      <c r="F80" s="1811"/>
      <c r="G80" s="1811"/>
      <c r="H80" s="1811"/>
      <c r="I80" s="1811"/>
      <c r="J80" s="1811"/>
      <c r="K80" s="1811"/>
      <c r="L80" s="1811"/>
      <c r="M80" s="1811"/>
      <c r="N80" s="1811"/>
      <c r="O80" s="1811"/>
      <c r="P80" s="1811"/>
      <c r="Q80" s="1811"/>
      <c r="R80" s="1811"/>
      <c r="S80" s="1811"/>
      <c r="T80" s="1811"/>
      <c r="U80" s="1811"/>
      <c r="V80" s="1811"/>
      <c r="W80" s="1811"/>
      <c r="X80" s="1811"/>
      <c r="Y80" s="1811"/>
      <c r="Z80" s="1811"/>
      <c r="AA80" s="1811"/>
      <c r="AB80" s="1811"/>
      <c r="AC80" s="1811"/>
      <c r="AD80" s="1811"/>
      <c r="AE80" s="1811"/>
      <c r="AF80" s="1811"/>
      <c r="AG80" s="1811"/>
      <c r="AH80" s="1811"/>
      <c r="AI80" s="1811"/>
      <c r="AJ80" s="1811"/>
      <c r="AK80" s="1811"/>
    </row>
    <row r="81" spans="1:38">
      <c r="A81" s="1840" t="s">
        <v>469</v>
      </c>
    </row>
    <row r="83" spans="1:38" ht="21.75" thickBot="1">
      <c r="A83" s="1812"/>
      <c r="B83" s="1812"/>
      <c r="D83" s="1876" t="s">
        <v>494</v>
      </c>
    </row>
    <row r="84" spans="1:38" ht="15.75" thickBot="1">
      <c r="A84" s="1853"/>
      <c r="B84" s="1853"/>
      <c r="C84" s="1810"/>
      <c r="D84" s="1813" t="s">
        <v>366</v>
      </c>
      <c r="E84" s="1814" t="s">
        <v>163</v>
      </c>
      <c r="F84" s="1815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7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  <c r="AL84" s="1853"/>
    </row>
    <row r="85" spans="1:38" ht="128.25" customHeight="1" thickBot="1">
      <c r="A85" s="3652" t="s">
        <v>370</v>
      </c>
      <c r="B85" s="3653"/>
      <c r="C85" s="3654"/>
      <c r="D85" s="1899" t="s">
        <v>371</v>
      </c>
      <c r="E85" s="1823" t="s">
        <v>372</v>
      </c>
      <c r="F85" s="1824" t="s">
        <v>373</v>
      </c>
      <c r="G85" s="1824" t="s">
        <v>374</v>
      </c>
      <c r="H85" s="1824" t="s">
        <v>375</v>
      </c>
      <c r="I85" s="1824" t="s">
        <v>376</v>
      </c>
      <c r="J85" s="1823" t="s">
        <v>169</v>
      </c>
      <c r="K85" s="1824" t="s">
        <v>171</v>
      </c>
      <c r="L85" s="1824" t="s">
        <v>173</v>
      </c>
      <c r="M85" s="1824" t="s">
        <v>176</v>
      </c>
      <c r="N85" s="1824" t="s">
        <v>179</v>
      </c>
      <c r="O85" s="1824" t="s">
        <v>182</v>
      </c>
      <c r="P85" s="1824" t="s">
        <v>184</v>
      </c>
      <c r="Q85" s="1824" t="s">
        <v>311</v>
      </c>
      <c r="R85" s="1824" t="s">
        <v>377</v>
      </c>
      <c r="S85" s="1824" t="s">
        <v>300</v>
      </c>
      <c r="T85" s="1824" t="s">
        <v>295</v>
      </c>
      <c r="U85" s="1824" t="s">
        <v>186</v>
      </c>
      <c r="V85" s="1824" t="s">
        <v>378</v>
      </c>
      <c r="W85" s="1824" t="s">
        <v>379</v>
      </c>
      <c r="X85" s="1825" t="s">
        <v>380</v>
      </c>
      <c r="Y85" s="1824" t="s">
        <v>190</v>
      </c>
      <c r="Z85" s="1826" t="s">
        <v>381</v>
      </c>
      <c r="AA85" s="1826" t="s">
        <v>264</v>
      </c>
      <c r="AB85" s="1826" t="s">
        <v>382</v>
      </c>
      <c r="AC85" s="1826" t="s">
        <v>383</v>
      </c>
      <c r="AD85" s="1824" t="s">
        <v>194</v>
      </c>
      <c r="AE85" s="1824" t="s">
        <v>197</v>
      </c>
      <c r="AF85" s="1824" t="s">
        <v>243</v>
      </c>
      <c r="AG85" s="1826" t="s">
        <v>384</v>
      </c>
      <c r="AH85" s="1826" t="s">
        <v>385</v>
      </c>
      <c r="AI85" s="1824" t="s">
        <v>386</v>
      </c>
      <c r="AJ85" s="1826" t="s">
        <v>387</v>
      </c>
      <c r="AK85" s="1824" t="s">
        <v>224</v>
      </c>
      <c r="AL85" s="1831"/>
    </row>
    <row r="86" spans="1:38" ht="57" customHeight="1">
      <c r="A86" s="1828" t="s">
        <v>388</v>
      </c>
      <c r="B86" s="1828" t="s">
        <v>389</v>
      </c>
      <c r="C86" s="1828" t="s">
        <v>390</v>
      </c>
      <c r="D86" s="1870"/>
      <c r="E86" s="1860"/>
      <c r="F86" s="1862"/>
      <c r="G86" s="1862"/>
      <c r="H86" s="1862"/>
      <c r="I86" s="1862"/>
      <c r="J86" s="1860"/>
      <c r="K86" s="1862"/>
      <c r="L86" s="1862"/>
      <c r="M86" s="1862"/>
      <c r="N86" s="1862"/>
      <c r="O86" s="1862"/>
      <c r="P86" s="1862"/>
      <c r="Q86" s="1862"/>
      <c r="R86" s="1862"/>
      <c r="S86" s="1862"/>
      <c r="T86" s="1862"/>
      <c r="U86" s="1862"/>
      <c r="V86" s="1862"/>
      <c r="W86" s="1862"/>
      <c r="X86" s="1863"/>
      <c r="Y86" s="1862"/>
      <c r="Z86" s="1864"/>
      <c r="AA86" s="1864"/>
      <c r="AB86" s="1864"/>
      <c r="AC86" s="1864"/>
      <c r="AD86" s="1862"/>
      <c r="AE86" s="1862"/>
      <c r="AF86" s="1862"/>
      <c r="AG86" s="1864"/>
      <c r="AH86" s="1864"/>
      <c r="AI86" s="1862"/>
      <c r="AJ86" s="1864"/>
      <c r="AK86" s="1862"/>
      <c r="AL86" s="1831"/>
    </row>
    <row r="87" spans="1:38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8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8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8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8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8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8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8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8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8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8" ht="18" customHeight="1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8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8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8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8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8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8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8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8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8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8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8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8" ht="21" customHeight="1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8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8" ht="15" customHeight="1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8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  <c r="AL112" s="1939"/>
    </row>
    <row r="113" spans="1:38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  <c r="AL113" s="1939"/>
    </row>
    <row r="114" spans="1:38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  <c r="AL114" s="1939"/>
    </row>
    <row r="115" spans="1:38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  <c r="AL115" s="1939"/>
    </row>
    <row r="116" spans="1:38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  <c r="AL116" s="1939"/>
    </row>
    <row r="117" spans="1:38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8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8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8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8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8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8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8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8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8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8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8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 ht="15" customHeight="1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7" spans="1:37">
      <c r="A157" s="1845"/>
      <c r="B157" s="1846"/>
      <c r="C157" s="1847"/>
      <c r="D157" s="1842"/>
      <c r="E157" s="1811"/>
      <c r="F157" s="1811"/>
      <c r="G157" s="1811"/>
      <c r="H157" s="1811"/>
      <c r="I157" s="1811"/>
      <c r="J157" s="1811"/>
      <c r="K157" s="1811"/>
      <c r="L157" s="1811"/>
      <c r="M157" s="1811"/>
      <c r="N157" s="1811"/>
      <c r="O157" s="1811"/>
      <c r="P157" s="1811"/>
      <c r="Q157" s="1811"/>
      <c r="R157" s="1811"/>
      <c r="S157" s="1811"/>
      <c r="T157" s="1811"/>
      <c r="U157" s="1811"/>
      <c r="V157" s="1811"/>
      <c r="W157" s="1811"/>
      <c r="X157" s="1811"/>
      <c r="Y157" s="1811"/>
      <c r="Z157" s="1811"/>
      <c r="AA157" s="1811"/>
      <c r="AB157" s="1811"/>
      <c r="AC157" s="1811"/>
      <c r="AD157" s="1811"/>
      <c r="AE157" s="1811"/>
      <c r="AF157" s="1811"/>
      <c r="AG157" s="1811"/>
      <c r="AH157" s="1811"/>
      <c r="AI157" s="1811"/>
      <c r="AJ157" s="1811"/>
      <c r="AK157" s="1811"/>
    </row>
    <row r="158" spans="1:37">
      <c r="A158" s="1840" t="s">
        <v>469</v>
      </c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51181102362204722" right="0.51181102362204722" top="0.55118110236220474" bottom="0.55118110236220474" header="0.31496062992125984" footer="0.31496062992125984"/>
  <pageSetup paperSize="8" scale="53" fitToHeight="0" orientation="landscape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8"/>
  <sheetViews>
    <sheetView view="pageLayout" topLeftCell="O1" zoomScaleNormal="98" workbookViewId="0">
      <selection activeCell="AB15" sqref="AB15"/>
    </sheetView>
  </sheetViews>
  <sheetFormatPr defaultColWidth="9.140625" defaultRowHeight="15"/>
  <cols>
    <col min="1" max="1" width="14.28515625" style="1808" customWidth="1"/>
    <col min="2" max="2" width="16.28515625" style="1808" customWidth="1"/>
    <col min="3" max="3" width="11" style="1843" customWidth="1"/>
    <col min="4" max="4" width="40.140625" style="1808" customWidth="1"/>
    <col min="5" max="31" width="8.28515625" style="1808" customWidth="1"/>
    <col min="32" max="16384" width="9.140625" style="1808"/>
  </cols>
  <sheetData>
    <row r="1" spans="1:37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7" ht="18.75">
      <c r="A4" s="1878" t="s">
        <v>491</v>
      </c>
      <c r="B4" s="1878"/>
      <c r="C4" s="1810"/>
      <c r="D4" s="1811"/>
    </row>
    <row r="5" spans="1:37" ht="21">
      <c r="A5" s="1812" t="s">
        <v>496</v>
      </c>
      <c r="B5" s="1812"/>
      <c r="C5" s="1810"/>
      <c r="D5" s="1811"/>
    </row>
    <row r="6" spans="1:37" ht="19.5" thickBot="1">
      <c r="C6" s="1810"/>
      <c r="D6" s="1876" t="s">
        <v>493</v>
      </c>
    </row>
    <row r="7" spans="1:37" ht="15.75" thickBot="1">
      <c r="A7" s="1853"/>
      <c r="B7" s="1853"/>
      <c r="C7" s="1810"/>
      <c r="D7" s="1854" t="s">
        <v>366</v>
      </c>
      <c r="E7" s="1855" t="s">
        <v>163</v>
      </c>
      <c r="F7" s="1815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6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</row>
    <row r="8" spans="1:37" ht="180" thickBot="1">
      <c r="A8" s="3616" t="s">
        <v>370</v>
      </c>
      <c r="B8" s="3617"/>
      <c r="C8" s="3618"/>
      <c r="D8" s="1892" t="s">
        <v>371</v>
      </c>
      <c r="E8" s="1893" t="s">
        <v>372</v>
      </c>
      <c r="F8" s="1894" t="s">
        <v>373</v>
      </c>
      <c r="G8" s="1894" t="s">
        <v>374</v>
      </c>
      <c r="H8" s="1824" t="s">
        <v>375</v>
      </c>
      <c r="I8" s="1824" t="s">
        <v>376</v>
      </c>
      <c r="J8" s="1893" t="s">
        <v>169</v>
      </c>
      <c r="K8" s="1894" t="s">
        <v>171</v>
      </c>
      <c r="L8" s="1894" t="s">
        <v>173</v>
      </c>
      <c r="M8" s="1894" t="s">
        <v>176</v>
      </c>
      <c r="N8" s="1894" t="s">
        <v>179</v>
      </c>
      <c r="O8" s="1894" t="s">
        <v>182</v>
      </c>
      <c r="P8" s="1894" t="s">
        <v>184</v>
      </c>
      <c r="Q8" s="1894" t="s">
        <v>311</v>
      </c>
      <c r="R8" s="1894" t="s">
        <v>377</v>
      </c>
      <c r="S8" s="1894" t="s">
        <v>300</v>
      </c>
      <c r="T8" s="1894" t="s">
        <v>295</v>
      </c>
      <c r="U8" s="1894" t="s">
        <v>186</v>
      </c>
      <c r="V8" s="1894" t="s">
        <v>378</v>
      </c>
      <c r="W8" s="1894" t="s">
        <v>379</v>
      </c>
      <c r="X8" s="1895" t="s">
        <v>380</v>
      </c>
      <c r="Y8" s="1894" t="s">
        <v>190</v>
      </c>
      <c r="Z8" s="1896" t="s">
        <v>381</v>
      </c>
      <c r="AA8" s="1896" t="s">
        <v>264</v>
      </c>
      <c r="AB8" s="1896" t="s">
        <v>382</v>
      </c>
      <c r="AC8" s="1896" t="s">
        <v>383</v>
      </c>
      <c r="AD8" s="1894" t="s">
        <v>194</v>
      </c>
      <c r="AE8" s="1894" t="s">
        <v>197</v>
      </c>
      <c r="AF8" s="1894" t="s">
        <v>243</v>
      </c>
      <c r="AG8" s="1896" t="s">
        <v>384</v>
      </c>
      <c r="AH8" s="1896" t="s">
        <v>385</v>
      </c>
      <c r="AI8" s="1894" t="s">
        <v>386</v>
      </c>
      <c r="AJ8" s="1896" t="s">
        <v>387</v>
      </c>
      <c r="AK8" s="1894" t="s">
        <v>224</v>
      </c>
    </row>
    <row r="9" spans="1:37" ht="51">
      <c r="A9" s="1828" t="s">
        <v>388</v>
      </c>
      <c r="B9" s="1828" t="s">
        <v>389</v>
      </c>
      <c r="C9" s="1828" t="s">
        <v>390</v>
      </c>
      <c r="D9" s="1870"/>
      <c r="E9" s="1897"/>
      <c r="F9" s="1897"/>
      <c r="G9" s="1897"/>
      <c r="H9" s="1897"/>
      <c r="I9" s="1897"/>
      <c r="J9" s="1897"/>
      <c r="K9" s="1897"/>
      <c r="L9" s="1897"/>
      <c r="M9" s="1897"/>
      <c r="N9" s="1897"/>
      <c r="O9" s="1897"/>
      <c r="P9" s="1897"/>
      <c r="Q9" s="1897"/>
      <c r="R9" s="1897"/>
      <c r="S9" s="1897"/>
      <c r="T9" s="1897"/>
      <c r="U9" s="1897"/>
      <c r="V9" s="1897"/>
      <c r="W9" s="1897"/>
      <c r="X9" s="1897"/>
      <c r="Y9" s="1897"/>
      <c r="Z9" s="1897"/>
      <c r="AA9" s="1897"/>
      <c r="AB9" s="1897"/>
      <c r="AC9" s="1897"/>
      <c r="AD9" s="1897"/>
      <c r="AE9" s="1897"/>
      <c r="AF9" s="1897"/>
      <c r="AG9" s="1897"/>
      <c r="AH9" s="1897"/>
      <c r="AI9" s="1897"/>
      <c r="AJ9" s="1897"/>
      <c r="AK9" s="1897"/>
    </row>
    <row r="10" spans="1:37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7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7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7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7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7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7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7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7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7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</row>
    <row r="36" spans="1:37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</row>
    <row r="37" spans="1:37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</row>
    <row r="38" spans="1:37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</row>
    <row r="39" spans="1:37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</row>
    <row r="40" spans="1:37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7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7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7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7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7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7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7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7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45"/>
      <c r="B80" s="1846"/>
      <c r="C80" s="1847"/>
      <c r="D80" s="1842"/>
      <c r="E80" s="1811"/>
      <c r="F80" s="1811"/>
      <c r="G80" s="1811"/>
      <c r="H80" s="1811"/>
      <c r="I80" s="1811"/>
      <c r="J80" s="1811"/>
      <c r="K80" s="1811"/>
      <c r="L80" s="1811"/>
      <c r="M80" s="1811"/>
      <c r="N80" s="1811"/>
      <c r="O80" s="1811"/>
      <c r="P80" s="1811"/>
      <c r="Q80" s="1811"/>
      <c r="R80" s="1811"/>
      <c r="S80" s="1811"/>
      <c r="T80" s="1811"/>
      <c r="U80" s="1811"/>
      <c r="V80" s="1811"/>
      <c r="W80" s="1811"/>
      <c r="X80" s="1811"/>
      <c r="Y80" s="1811"/>
      <c r="Z80" s="1811"/>
      <c r="AA80" s="1811"/>
      <c r="AB80" s="1811"/>
      <c r="AC80" s="1811"/>
      <c r="AD80" s="1811"/>
      <c r="AE80" s="1811"/>
      <c r="AF80" s="1811"/>
      <c r="AG80" s="1811"/>
      <c r="AH80" s="1811"/>
      <c r="AI80" s="1811"/>
      <c r="AJ80" s="1811"/>
      <c r="AK80" s="1811"/>
    </row>
    <row r="81" spans="1:37">
      <c r="A81" s="1840" t="s">
        <v>469</v>
      </c>
    </row>
    <row r="82" spans="1:37">
      <c r="A82" s="1840"/>
    </row>
    <row r="83" spans="1:37" ht="21.75" thickBot="1">
      <c r="A83" s="1812"/>
      <c r="B83" s="1812"/>
      <c r="D83" s="1876" t="s">
        <v>494</v>
      </c>
    </row>
    <row r="84" spans="1:37" ht="15.75" thickBot="1">
      <c r="A84" s="1853"/>
      <c r="B84" s="1853"/>
      <c r="C84" s="1810"/>
      <c r="D84" s="1854" t="s">
        <v>366</v>
      </c>
      <c r="E84" s="1855" t="s">
        <v>163</v>
      </c>
      <c r="F84" s="1815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6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</row>
    <row r="85" spans="1:37" ht="180" thickBot="1">
      <c r="A85" s="3616" t="s">
        <v>370</v>
      </c>
      <c r="B85" s="3617"/>
      <c r="C85" s="3618"/>
      <c r="D85" s="1892" t="s">
        <v>371</v>
      </c>
      <c r="E85" s="1893" t="s">
        <v>372</v>
      </c>
      <c r="F85" s="1894" t="s">
        <v>373</v>
      </c>
      <c r="G85" s="1894" t="s">
        <v>374</v>
      </c>
      <c r="H85" s="1824" t="s">
        <v>375</v>
      </c>
      <c r="I85" s="1824" t="s">
        <v>376</v>
      </c>
      <c r="J85" s="1893" t="s">
        <v>169</v>
      </c>
      <c r="K85" s="1894" t="s">
        <v>171</v>
      </c>
      <c r="L85" s="1894" t="s">
        <v>173</v>
      </c>
      <c r="M85" s="1894" t="s">
        <v>176</v>
      </c>
      <c r="N85" s="1894" t="s">
        <v>179</v>
      </c>
      <c r="O85" s="1894" t="s">
        <v>182</v>
      </c>
      <c r="P85" s="1894" t="s">
        <v>184</v>
      </c>
      <c r="Q85" s="1894" t="s">
        <v>311</v>
      </c>
      <c r="R85" s="1894" t="s">
        <v>377</v>
      </c>
      <c r="S85" s="1894" t="s">
        <v>300</v>
      </c>
      <c r="T85" s="1894" t="s">
        <v>295</v>
      </c>
      <c r="U85" s="1894" t="s">
        <v>186</v>
      </c>
      <c r="V85" s="1894" t="s">
        <v>378</v>
      </c>
      <c r="W85" s="1894" t="s">
        <v>379</v>
      </c>
      <c r="X85" s="1895" t="s">
        <v>380</v>
      </c>
      <c r="Y85" s="1894" t="s">
        <v>190</v>
      </c>
      <c r="Z85" s="1896" t="s">
        <v>381</v>
      </c>
      <c r="AA85" s="1896" t="s">
        <v>264</v>
      </c>
      <c r="AB85" s="1896" t="s">
        <v>382</v>
      </c>
      <c r="AC85" s="1896" t="s">
        <v>383</v>
      </c>
      <c r="AD85" s="1894" t="s">
        <v>194</v>
      </c>
      <c r="AE85" s="1894" t="s">
        <v>197</v>
      </c>
      <c r="AF85" s="1894" t="s">
        <v>243</v>
      </c>
      <c r="AG85" s="1896" t="s">
        <v>384</v>
      </c>
      <c r="AH85" s="1896" t="s">
        <v>385</v>
      </c>
      <c r="AI85" s="1894" t="s">
        <v>386</v>
      </c>
      <c r="AJ85" s="1896" t="s">
        <v>387</v>
      </c>
      <c r="AK85" s="1894" t="s">
        <v>224</v>
      </c>
    </row>
    <row r="86" spans="1:37" ht="51">
      <c r="A86" s="1828" t="s">
        <v>388</v>
      </c>
      <c r="B86" s="1828" t="s">
        <v>389</v>
      </c>
      <c r="C86" s="1828" t="s">
        <v>390</v>
      </c>
      <c r="D86" s="1870"/>
      <c r="E86" s="1897"/>
      <c r="F86" s="1897"/>
      <c r="G86" s="1897"/>
      <c r="H86" s="1897"/>
      <c r="I86" s="1897"/>
      <c r="J86" s="1897"/>
      <c r="K86" s="1897"/>
      <c r="L86" s="1897"/>
      <c r="M86" s="1897"/>
      <c r="N86" s="1897"/>
      <c r="O86" s="1897"/>
      <c r="P86" s="1897"/>
      <c r="Q86" s="1897"/>
      <c r="R86" s="1897"/>
      <c r="S86" s="1897"/>
      <c r="T86" s="1897"/>
      <c r="U86" s="1897"/>
      <c r="V86" s="1897"/>
      <c r="W86" s="1897"/>
      <c r="X86" s="1897"/>
      <c r="Y86" s="1897"/>
      <c r="Z86" s="1897"/>
      <c r="AA86" s="1897"/>
      <c r="AB86" s="1897"/>
      <c r="AC86" s="1897"/>
      <c r="AD86" s="1897"/>
      <c r="AE86" s="1897"/>
      <c r="AF86" s="1897"/>
      <c r="AG86" s="1897"/>
      <c r="AH86" s="1897"/>
      <c r="AI86" s="1897"/>
      <c r="AJ86" s="1897"/>
      <c r="AK86" s="1897"/>
    </row>
    <row r="87" spans="1:37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7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7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7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7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7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7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7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7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7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7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7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7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7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7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7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7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7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7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7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7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7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7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7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7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7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</row>
    <row r="113" spans="1:37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</row>
    <row r="114" spans="1:37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</row>
    <row r="115" spans="1:37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</row>
    <row r="116" spans="1:37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</row>
    <row r="117" spans="1:37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7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7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7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7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7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7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7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7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7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7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7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8" spans="1:37">
      <c r="A158" s="1840" t="s">
        <v>469</v>
      </c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7" right="0.7" top="0.75" bottom="0.75" header="0.3" footer="0.3"/>
  <pageSetup paperSize="8" orientation="landscape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view="pageLayout" topLeftCell="A64" zoomScaleNormal="106" workbookViewId="0">
      <selection activeCell="D13" sqref="D13"/>
    </sheetView>
  </sheetViews>
  <sheetFormatPr defaultColWidth="9.140625" defaultRowHeight="15"/>
  <cols>
    <col min="1" max="1" width="12.85546875" style="1808" customWidth="1"/>
    <col min="2" max="2" width="14" style="1808" customWidth="1"/>
    <col min="3" max="3" width="10.7109375" style="1808" customWidth="1"/>
    <col min="4" max="4" width="39.7109375" style="1808" customWidth="1"/>
    <col min="5" max="5" width="10.85546875" style="1808" customWidth="1"/>
    <col min="6" max="6" width="13.5703125" style="1808" customWidth="1"/>
    <col min="7" max="7" width="12.42578125" style="1808" customWidth="1"/>
    <col min="8" max="8" width="12.7109375" style="1808" customWidth="1"/>
    <col min="9" max="9" width="13.140625" style="1808" customWidth="1"/>
    <col min="10" max="16384" width="9.140625" style="1808"/>
  </cols>
  <sheetData>
    <row r="1" spans="1:16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16" ht="18.75">
      <c r="A4" s="1878" t="s">
        <v>491</v>
      </c>
    </row>
    <row r="5" spans="1:16" ht="21">
      <c r="A5" s="1812" t="s">
        <v>497</v>
      </c>
    </row>
    <row r="6" spans="1:16" ht="19.5" thickBot="1">
      <c r="B6" s="1876"/>
      <c r="D6" s="1876" t="s">
        <v>493</v>
      </c>
    </row>
    <row r="7" spans="1:16" s="1900" customFormat="1" ht="45.75" thickBot="1">
      <c r="A7" s="1882"/>
      <c r="B7" s="1882"/>
      <c r="C7" s="1882"/>
      <c r="D7" s="1883" t="s">
        <v>366</v>
      </c>
      <c r="E7" s="1884" t="s">
        <v>202</v>
      </c>
      <c r="F7" s="1885" t="s">
        <v>482</v>
      </c>
      <c r="G7" s="1886" t="s">
        <v>483</v>
      </c>
      <c r="H7" s="1885" t="s">
        <v>484</v>
      </c>
      <c r="I7" s="1887" t="s">
        <v>485</v>
      </c>
    </row>
    <row r="8" spans="1:16" ht="138.75" customHeight="1" thickBot="1">
      <c r="A8" s="3616" t="s">
        <v>370</v>
      </c>
      <c r="B8" s="3617"/>
      <c r="C8" s="3618"/>
      <c r="D8" s="1889" t="s">
        <v>371</v>
      </c>
      <c r="E8" s="1890" t="s">
        <v>486</v>
      </c>
      <c r="F8" s="1890" t="s">
        <v>487</v>
      </c>
      <c r="G8" s="1890" t="s">
        <v>488</v>
      </c>
      <c r="H8" s="1890" t="s">
        <v>489</v>
      </c>
      <c r="I8" s="1890" t="s">
        <v>490</v>
      </c>
    </row>
    <row r="9" spans="1:16" ht="59.25" customHeight="1">
      <c r="A9" s="1828" t="s">
        <v>388</v>
      </c>
      <c r="B9" s="1828" t="s">
        <v>389</v>
      </c>
      <c r="C9" s="1828" t="s">
        <v>390</v>
      </c>
      <c r="D9" s="1870"/>
      <c r="E9" s="1891"/>
      <c r="F9" s="1891"/>
      <c r="G9" s="1891"/>
      <c r="H9" s="1891"/>
      <c r="I9" s="1891"/>
    </row>
    <row r="10" spans="1:16" ht="15" customHeight="1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</row>
    <row r="11" spans="1:16" ht="15" customHeight="1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</row>
    <row r="12" spans="1:16" ht="15" customHeight="1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</row>
    <row r="13" spans="1:16" ht="15" customHeight="1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</row>
    <row r="14" spans="1:16" ht="15" customHeight="1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</row>
    <row r="15" spans="1:16" ht="15" customHeight="1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</row>
    <row r="16" spans="1:16" ht="15" customHeight="1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</row>
    <row r="17" spans="1:9" ht="15" customHeight="1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</row>
    <row r="18" spans="1:9" ht="15" customHeight="1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</row>
    <row r="19" spans="1:9" ht="15" customHeight="1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</row>
    <row r="20" spans="1:9" ht="15" customHeight="1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</row>
    <row r="21" spans="1:9" ht="15" customHeight="1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</row>
    <row r="22" spans="1:9" ht="15" customHeight="1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</row>
    <row r="23" spans="1:9" ht="15" customHeight="1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</row>
    <row r="24" spans="1:9" ht="15" customHeight="1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</row>
    <row r="25" spans="1:9" ht="15" customHeight="1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</row>
    <row r="26" spans="1:9" ht="15" customHeight="1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</row>
    <row r="27" spans="1:9" ht="15" customHeight="1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</row>
    <row r="28" spans="1:9" ht="15" customHeight="1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</row>
    <row r="29" spans="1:9" ht="15" customHeight="1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</row>
    <row r="30" spans="1:9" ht="15" customHeight="1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</row>
    <row r="31" spans="1:9" ht="15" customHeight="1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</row>
    <row r="32" spans="1:9" ht="15" customHeight="1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</row>
    <row r="33" spans="1:9" ht="15" customHeight="1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</row>
    <row r="34" spans="1:9" ht="15" customHeight="1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</row>
    <row r="35" spans="1:9" ht="15" customHeight="1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</row>
    <row r="36" spans="1:9" ht="15" customHeight="1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</row>
    <row r="37" spans="1:9" ht="15" customHeight="1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</row>
    <row r="38" spans="1:9" ht="15" customHeight="1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</row>
    <row r="39" spans="1:9" ht="15" customHeight="1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</row>
    <row r="40" spans="1:9" ht="15" customHeight="1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</row>
    <row r="41" spans="1:9" ht="15" customHeight="1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</row>
    <row r="42" spans="1:9" ht="15" customHeight="1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</row>
    <row r="43" spans="1:9" ht="15" customHeight="1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</row>
    <row r="44" spans="1:9" ht="15" customHeight="1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</row>
    <row r="45" spans="1:9" ht="15" customHeight="1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</row>
    <row r="46" spans="1:9" ht="15" customHeight="1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</row>
    <row r="47" spans="1:9" ht="15" customHeight="1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</row>
    <row r="48" spans="1:9" ht="15" customHeight="1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</row>
    <row r="49" spans="1:9" ht="15" customHeight="1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</row>
    <row r="50" spans="1:9" ht="15" customHeight="1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</row>
    <row r="51" spans="1:9" ht="15" customHeight="1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</row>
    <row r="52" spans="1:9" ht="15" customHeight="1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</row>
    <row r="53" spans="1:9" ht="15" customHeight="1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</row>
    <row r="54" spans="1:9" ht="15" customHeight="1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</row>
    <row r="55" spans="1:9" ht="15" customHeight="1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</row>
    <row r="56" spans="1:9" ht="15" customHeight="1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</row>
    <row r="57" spans="1:9" ht="15" customHeight="1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</row>
    <row r="58" spans="1:9" ht="15" customHeight="1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</row>
    <row r="59" spans="1:9" ht="15" customHeight="1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</row>
    <row r="60" spans="1:9" ht="15" customHeight="1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</row>
    <row r="61" spans="1:9" ht="15" customHeight="1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</row>
    <row r="62" spans="1:9" ht="15" customHeight="1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</row>
    <row r="63" spans="1:9" ht="15" customHeight="1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</row>
    <row r="64" spans="1:9" ht="15" customHeight="1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</row>
    <row r="65" spans="1:9" ht="15" customHeight="1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</row>
    <row r="66" spans="1:9" ht="15" customHeight="1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</row>
    <row r="67" spans="1:9" ht="15" customHeight="1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</row>
    <row r="68" spans="1:9" ht="15" customHeight="1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</row>
    <row r="69" spans="1:9" ht="15" customHeight="1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</row>
    <row r="70" spans="1:9" ht="15" customHeight="1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</row>
    <row r="71" spans="1:9" ht="15" customHeight="1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</row>
    <row r="72" spans="1:9" ht="15" customHeight="1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</row>
    <row r="73" spans="1:9" ht="15" customHeight="1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</row>
    <row r="74" spans="1:9" ht="15" customHeight="1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</row>
    <row r="75" spans="1:9" ht="15" customHeight="1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</row>
    <row r="76" spans="1:9" ht="15" customHeight="1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</row>
    <row r="77" spans="1:9" ht="15" customHeight="1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</row>
    <row r="78" spans="1:9" ht="15" customHeight="1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</row>
    <row r="79" spans="1:9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</row>
    <row r="80" spans="1:9">
      <c r="A80" s="1872"/>
      <c r="B80" s="1846"/>
      <c r="C80" s="1847"/>
      <c r="D80" s="1842"/>
      <c r="E80" s="1811"/>
      <c r="F80" s="1811"/>
      <c r="G80" s="1811"/>
      <c r="H80" s="1811"/>
      <c r="I80" s="1811"/>
    </row>
    <row r="81" spans="1:9" s="1900" customFormat="1">
      <c r="A81" s="1840" t="s">
        <v>469</v>
      </c>
      <c r="B81" s="1808"/>
      <c r="C81" s="1843"/>
      <c r="D81" s="1808"/>
      <c r="E81" s="1808"/>
      <c r="F81" s="1808"/>
      <c r="G81" s="1808"/>
      <c r="H81" s="1808"/>
      <c r="I81" s="1808"/>
    </row>
    <row r="82" spans="1:9" s="1900" customFormat="1">
      <c r="A82" s="1840"/>
      <c r="B82" s="1808"/>
      <c r="C82" s="1843"/>
      <c r="D82" s="1808"/>
      <c r="E82" s="1808"/>
      <c r="F82" s="1808"/>
      <c r="G82" s="1808"/>
      <c r="H82" s="1808"/>
      <c r="I82" s="1808"/>
    </row>
    <row r="83" spans="1:9" s="1900" customFormat="1" ht="19.5" thickBot="1">
      <c r="A83" s="1840"/>
      <c r="B83" s="1876"/>
      <c r="C83" s="1843"/>
      <c r="D83" s="1876" t="s">
        <v>494</v>
      </c>
      <c r="E83" s="1808"/>
      <c r="F83" s="1808"/>
      <c r="G83" s="1808"/>
      <c r="H83" s="1808"/>
      <c r="I83" s="1808"/>
    </row>
    <row r="84" spans="1:9" s="1900" customFormat="1" ht="45.75" thickBot="1">
      <c r="A84" s="1882"/>
      <c r="B84" s="1882"/>
      <c r="C84" s="1882"/>
      <c r="D84" s="1883" t="s">
        <v>366</v>
      </c>
      <c r="E84" s="1884" t="s">
        <v>202</v>
      </c>
      <c r="F84" s="1885" t="s">
        <v>482</v>
      </c>
      <c r="G84" s="1886" t="s">
        <v>483</v>
      </c>
      <c r="H84" s="1885" t="s">
        <v>484</v>
      </c>
      <c r="I84" s="1887" t="s">
        <v>485</v>
      </c>
    </row>
    <row r="85" spans="1:9" ht="138.75" customHeight="1" thickBot="1">
      <c r="A85" s="3616" t="s">
        <v>370</v>
      </c>
      <c r="B85" s="3617"/>
      <c r="C85" s="3618"/>
      <c r="D85" s="1889" t="s">
        <v>371</v>
      </c>
      <c r="E85" s="1890" t="s">
        <v>486</v>
      </c>
      <c r="F85" s="1890" t="s">
        <v>487</v>
      </c>
      <c r="G85" s="1890" t="s">
        <v>488</v>
      </c>
      <c r="H85" s="1890" t="s">
        <v>489</v>
      </c>
      <c r="I85" s="1890" t="s">
        <v>490</v>
      </c>
    </row>
    <row r="86" spans="1:9" ht="59.25" customHeight="1">
      <c r="A86" s="1828" t="s">
        <v>388</v>
      </c>
      <c r="B86" s="1828" t="s">
        <v>389</v>
      </c>
      <c r="C86" s="1828" t="s">
        <v>390</v>
      </c>
      <c r="D86" s="1870"/>
      <c r="E86" s="1891"/>
      <c r="F86" s="1891"/>
      <c r="G86" s="1891"/>
      <c r="H86" s="1891"/>
      <c r="I86" s="1891"/>
    </row>
    <row r="87" spans="1:9" ht="15" customHeight="1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</row>
    <row r="88" spans="1:9" ht="15" customHeight="1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</row>
    <row r="89" spans="1:9" ht="15" customHeight="1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</row>
    <row r="90" spans="1:9" ht="15" customHeight="1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</row>
    <row r="91" spans="1:9" ht="15" customHeight="1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</row>
    <row r="92" spans="1:9" ht="15" customHeight="1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</row>
    <row r="93" spans="1:9" ht="15" customHeight="1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</row>
    <row r="94" spans="1:9" ht="15" customHeight="1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</row>
    <row r="95" spans="1:9" ht="15" customHeight="1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</row>
    <row r="96" spans="1:9" ht="15" customHeight="1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</row>
    <row r="97" spans="1:9" ht="15" customHeight="1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</row>
    <row r="98" spans="1:9" ht="15" customHeight="1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</row>
    <row r="99" spans="1:9" ht="15" customHeight="1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</row>
    <row r="100" spans="1:9" ht="15" customHeight="1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</row>
    <row r="101" spans="1:9" ht="15" customHeight="1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</row>
    <row r="102" spans="1:9" ht="15" customHeight="1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</row>
    <row r="103" spans="1:9" ht="15" customHeight="1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</row>
    <row r="104" spans="1:9" ht="15" customHeight="1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</row>
    <row r="105" spans="1:9" ht="15" customHeight="1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</row>
    <row r="106" spans="1:9" ht="15" customHeight="1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</row>
    <row r="107" spans="1:9" ht="15" customHeight="1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</row>
    <row r="108" spans="1:9" ht="15" customHeight="1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</row>
    <row r="109" spans="1:9" ht="15" customHeight="1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</row>
    <row r="110" spans="1:9" ht="15" customHeight="1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</row>
    <row r="111" spans="1:9" ht="15" customHeight="1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</row>
    <row r="112" spans="1:9" ht="15" customHeight="1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</row>
    <row r="113" spans="1:9" ht="15" customHeight="1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</row>
    <row r="114" spans="1:9" ht="15" customHeight="1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</row>
    <row r="115" spans="1:9" ht="15" customHeight="1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</row>
    <row r="116" spans="1:9" ht="15" customHeight="1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</row>
    <row r="117" spans="1:9" ht="15" customHeight="1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</row>
    <row r="118" spans="1:9" ht="15" customHeight="1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</row>
    <row r="119" spans="1:9" ht="15" customHeight="1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</row>
    <row r="120" spans="1:9" ht="15" customHeight="1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</row>
    <row r="121" spans="1:9" ht="15" customHeight="1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</row>
    <row r="122" spans="1:9" ht="15" customHeight="1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</row>
    <row r="123" spans="1:9" ht="15" customHeight="1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</row>
    <row r="124" spans="1:9" ht="15" customHeight="1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</row>
    <row r="125" spans="1:9" ht="15" customHeight="1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</row>
    <row r="126" spans="1:9" ht="15" customHeight="1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</row>
    <row r="127" spans="1:9" ht="15" customHeight="1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</row>
    <row r="128" spans="1:9" ht="15" customHeight="1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</row>
    <row r="129" spans="1:9" ht="15" customHeight="1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</row>
    <row r="130" spans="1:9" ht="15" customHeight="1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</row>
    <row r="131" spans="1:9" ht="15" customHeight="1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</row>
    <row r="132" spans="1:9" ht="15" customHeight="1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</row>
    <row r="133" spans="1:9" ht="15" customHeight="1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</row>
    <row r="134" spans="1:9" ht="15" customHeight="1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</row>
    <row r="135" spans="1:9" ht="15" customHeight="1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</row>
    <row r="136" spans="1:9" ht="15" customHeight="1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</row>
    <row r="137" spans="1:9" ht="15" customHeight="1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</row>
    <row r="138" spans="1:9" ht="15" customHeight="1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</row>
    <row r="139" spans="1:9" ht="15" customHeight="1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</row>
    <row r="140" spans="1:9" ht="15" customHeight="1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</row>
    <row r="141" spans="1:9" ht="15" customHeight="1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</row>
    <row r="142" spans="1:9" ht="15" customHeight="1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</row>
    <row r="143" spans="1:9" ht="15" customHeight="1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</row>
    <row r="144" spans="1:9" ht="15" customHeight="1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</row>
    <row r="145" spans="1:9" ht="15" customHeight="1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</row>
    <row r="146" spans="1:9" ht="15" customHeight="1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</row>
    <row r="147" spans="1:9" ht="15" customHeight="1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</row>
    <row r="148" spans="1:9" ht="15" customHeight="1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</row>
    <row r="149" spans="1:9" ht="15" customHeight="1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</row>
    <row r="150" spans="1:9" ht="15" customHeight="1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</row>
    <row r="151" spans="1:9" ht="15" customHeight="1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</row>
    <row r="152" spans="1:9" ht="15" customHeight="1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</row>
    <row r="153" spans="1:9" ht="15" customHeight="1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</row>
    <row r="154" spans="1:9" ht="15" customHeight="1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</row>
    <row r="155" spans="1:9" ht="15" customHeight="1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</row>
    <row r="156" spans="1:9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</row>
    <row r="157" spans="1:9">
      <c r="A157" s="1872"/>
      <c r="B157" s="1846"/>
      <c r="C157" s="1847"/>
      <c r="D157" s="1842"/>
      <c r="E157" s="1811"/>
      <c r="F157" s="1811"/>
      <c r="G157" s="1811"/>
      <c r="H157" s="1811"/>
      <c r="I157" s="1811"/>
    </row>
    <row r="158" spans="1:9" s="1900" customFormat="1">
      <c r="A158" s="1840" t="s">
        <v>469</v>
      </c>
      <c r="B158" s="1808"/>
      <c r="C158" s="1843"/>
      <c r="D158" s="1808"/>
      <c r="E158" s="1808"/>
      <c r="F158" s="1808"/>
      <c r="G158" s="1808"/>
      <c r="H158" s="1808"/>
      <c r="I158" s="1808"/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51181102362204722" right="0.51181102362204722" top="0.55118110236220474" bottom="0.55118110236220474" header="0.31496062992125984" footer="0.31496062992125984"/>
  <pageSetup paperSize="8" scale="96" fitToHeight="0" orientation="landscape" r:id="rId1"/>
  <headerFooter>
    <oddHeader>&amp;C&amp;A</oddHeader>
  </headerFooter>
  <rowBreaks count="1" manualBreakCount="1"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opLeftCell="A205" workbookViewId="0">
      <selection activeCell="B226" sqref="B226:B235"/>
    </sheetView>
  </sheetViews>
  <sheetFormatPr defaultRowHeight="15"/>
  <cols>
    <col min="1" max="1" width="17.28515625" style="2576" customWidth="1"/>
    <col min="2" max="2" width="17.85546875" style="2576" customWidth="1"/>
    <col min="3" max="4" width="9.140625" style="2576"/>
  </cols>
  <sheetData>
    <row r="1" spans="1:16" ht="18.75">
      <c r="A1" s="3573" t="s">
        <v>13</v>
      </c>
      <c r="B1" s="3573"/>
      <c r="C1" s="2577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664" t="s">
        <v>16</v>
      </c>
      <c r="N1" s="3664"/>
      <c r="O1" s="3664"/>
      <c r="P1" s="3664"/>
    </row>
    <row r="2" spans="1:16">
      <c r="A2" s="2580"/>
      <c r="B2" s="2580"/>
      <c r="C2" s="2580"/>
      <c r="D2" s="2580"/>
      <c r="E2" s="2581"/>
      <c r="F2" s="2580"/>
      <c r="G2" s="2580"/>
      <c r="H2" s="2580"/>
      <c r="I2" s="2580"/>
      <c r="J2" s="2580"/>
      <c r="K2" s="2580"/>
      <c r="L2" s="2580"/>
      <c r="M2" s="2580"/>
      <c r="N2" s="2580"/>
      <c r="O2" s="2580"/>
      <c r="P2" s="2580"/>
    </row>
    <row r="3" spans="1:16">
      <c r="A3" s="2580"/>
      <c r="B3" s="2580"/>
      <c r="C3" s="2580"/>
      <c r="D3" s="2580"/>
      <c r="E3" s="2581"/>
      <c r="F3" s="2580"/>
      <c r="G3" s="2580"/>
      <c r="H3" s="2580"/>
      <c r="I3" s="2580"/>
      <c r="J3" s="2580"/>
      <c r="K3" s="2580"/>
      <c r="L3" s="2580"/>
      <c r="M3" s="2580"/>
      <c r="N3" s="2580"/>
      <c r="O3" s="2580"/>
      <c r="P3" s="2580"/>
    </row>
    <row r="4" spans="1:16" ht="18.75">
      <c r="A4" s="2619" t="s">
        <v>598</v>
      </c>
      <c r="B4" s="2580"/>
      <c r="C4" s="2580"/>
      <c r="D4" s="2580"/>
      <c r="E4" s="2581"/>
      <c r="F4" s="2580"/>
      <c r="G4" s="2580"/>
      <c r="H4" s="2580"/>
      <c r="I4" s="2580"/>
      <c r="J4" s="2580"/>
      <c r="K4" s="2580"/>
      <c r="L4" s="2580"/>
      <c r="M4" s="2580"/>
      <c r="N4" s="2580"/>
      <c r="O4" s="2580"/>
      <c r="P4" s="2580"/>
    </row>
    <row r="5" spans="1:16" ht="18.75">
      <c r="A5" s="2618" t="s">
        <v>76</v>
      </c>
      <c r="B5" s="2580"/>
      <c r="C5" s="2580"/>
      <c r="D5" s="2580"/>
      <c r="E5" s="2581"/>
      <c r="F5" s="2580"/>
      <c r="G5" s="2580"/>
      <c r="H5" s="2580"/>
      <c r="I5" s="2580"/>
      <c r="J5" s="2580"/>
      <c r="K5" s="2580"/>
      <c r="L5" s="2580"/>
      <c r="M5" s="2580"/>
      <c r="N5" s="2580"/>
      <c r="O5" s="2580"/>
      <c r="P5" s="2580"/>
    </row>
    <row r="6" spans="1:16" ht="18.75">
      <c r="A6" s="2618" t="s">
        <v>599</v>
      </c>
      <c r="B6" s="2580"/>
      <c r="C6" s="2580"/>
      <c r="D6" s="2580"/>
      <c r="E6" s="2581"/>
      <c r="F6" s="2580"/>
      <c r="G6" s="2580"/>
      <c r="H6" s="2580"/>
      <c r="I6" s="2580"/>
      <c r="J6" s="2580"/>
      <c r="K6" s="2580"/>
      <c r="L6" s="2580"/>
      <c r="M6" s="2580"/>
      <c r="N6" s="2580"/>
      <c r="O6" s="2580"/>
      <c r="P6" s="2580"/>
    </row>
    <row r="7" spans="1:16" ht="18.75">
      <c r="A7" s="2617" t="s">
        <v>600</v>
      </c>
      <c r="B7" s="2580"/>
      <c r="C7" s="2580"/>
      <c r="D7" s="2580"/>
      <c r="E7" s="2581"/>
      <c r="F7" s="2580"/>
      <c r="G7" s="2580"/>
      <c r="H7" s="2580"/>
      <c r="I7" s="2580"/>
      <c r="J7" s="2580"/>
      <c r="K7" s="2580"/>
      <c r="L7" s="2580"/>
      <c r="M7" s="2580"/>
      <c r="N7" s="2580"/>
      <c r="O7" s="2580"/>
      <c r="P7" s="2580"/>
    </row>
    <row r="8" spans="1:16" ht="18.75">
      <c r="A8" s="2617" t="s">
        <v>601</v>
      </c>
      <c r="B8" s="2580"/>
      <c r="C8" s="2580"/>
      <c r="D8" s="2580"/>
      <c r="E8" s="2581"/>
      <c r="F8" s="2580"/>
      <c r="G8" s="2580"/>
      <c r="H8" s="2580"/>
      <c r="I8" s="2580"/>
      <c r="J8" s="2580"/>
      <c r="K8" s="2580"/>
      <c r="L8" s="2580"/>
      <c r="M8" s="2580"/>
      <c r="N8" s="2580"/>
      <c r="O8" s="2580"/>
      <c r="P8" s="2580"/>
    </row>
    <row r="9" spans="1:16" ht="18.75">
      <c r="A9" s="2616" t="s">
        <v>602</v>
      </c>
      <c r="B9" s="2580"/>
      <c r="C9" s="2580"/>
      <c r="D9" s="2580"/>
      <c r="E9" s="2581"/>
      <c r="F9" s="2580"/>
      <c r="G9" s="2580"/>
      <c r="H9" s="2580"/>
      <c r="I9" s="2580"/>
      <c r="J9" s="2580"/>
      <c r="K9" s="2580"/>
      <c r="L9" s="2580"/>
      <c r="M9" s="2580"/>
      <c r="N9" s="2580"/>
      <c r="O9" s="2580"/>
      <c r="P9" s="2580"/>
    </row>
    <row r="10" spans="1:16" ht="18.75">
      <c r="A10" s="2616" t="s">
        <v>0</v>
      </c>
      <c r="B10" s="2580"/>
      <c r="C10" s="2580"/>
      <c r="D10" s="2580"/>
      <c r="E10" s="2581"/>
      <c r="F10" s="2580"/>
      <c r="G10" s="2580"/>
      <c r="H10" s="2580"/>
      <c r="I10" s="2580"/>
      <c r="J10" s="2580"/>
      <c r="K10" s="2580"/>
      <c r="L10" s="2580"/>
      <c r="M10" s="2580"/>
      <c r="N10" s="2580"/>
      <c r="O10" s="2580"/>
      <c r="P10" s="2580"/>
    </row>
    <row r="11" spans="1:16" ht="15" customHeight="1">
      <c r="A11" s="2582"/>
      <c r="B11" s="2582"/>
      <c r="C11" s="3665" t="s">
        <v>366</v>
      </c>
      <c r="D11" s="3666"/>
      <c r="E11" s="3667" t="s">
        <v>165</v>
      </c>
      <c r="F11" s="3667"/>
      <c r="G11" s="3667"/>
      <c r="H11" s="3668" t="s">
        <v>174</v>
      </c>
      <c r="I11" s="3668"/>
      <c r="J11" s="3668"/>
      <c r="K11" s="3668" t="s">
        <v>198</v>
      </c>
      <c r="L11" s="3668"/>
      <c r="M11" s="3668"/>
      <c r="N11" s="3669" t="s">
        <v>195</v>
      </c>
      <c r="O11" s="3670"/>
      <c r="P11" s="3671"/>
    </row>
    <row r="12" spans="1:16" ht="15" customHeight="1">
      <c r="A12" s="2582"/>
      <c r="B12" s="2582"/>
      <c r="C12" s="3655" t="s">
        <v>371</v>
      </c>
      <c r="D12" s="3656"/>
      <c r="E12" s="3657" t="s">
        <v>373</v>
      </c>
      <c r="F12" s="3657"/>
      <c r="G12" s="3657"/>
      <c r="H12" s="3658" t="s">
        <v>173</v>
      </c>
      <c r="I12" s="3658"/>
      <c r="J12" s="3658"/>
      <c r="K12" s="3658" t="s">
        <v>197</v>
      </c>
      <c r="L12" s="3658"/>
      <c r="M12" s="3658"/>
      <c r="N12" s="3659" t="s">
        <v>194</v>
      </c>
      <c r="O12" s="3660"/>
      <c r="P12" s="3661"/>
    </row>
    <row r="13" spans="1:16" ht="15" customHeight="1">
      <c r="A13" s="2582"/>
      <c r="B13" s="2582"/>
      <c r="C13" s="3662" t="s">
        <v>603</v>
      </c>
      <c r="D13" s="3663"/>
      <c r="E13" s="2657"/>
      <c r="F13" s="2614"/>
      <c r="G13" s="2658"/>
      <c r="H13" s="2659"/>
      <c r="I13" s="2660"/>
      <c r="J13" s="2661"/>
      <c r="K13" s="2659"/>
      <c r="L13" s="2660"/>
      <c r="M13" s="2661"/>
      <c r="N13" s="2659"/>
      <c r="O13" s="2660"/>
      <c r="P13" s="2661"/>
    </row>
    <row r="14" spans="1:16" ht="15" customHeight="1">
      <c r="A14" s="2582"/>
      <c r="B14" s="2582"/>
      <c r="C14" s="3692" t="s">
        <v>604</v>
      </c>
      <c r="D14" s="3693"/>
      <c r="E14" s="2615">
        <v>7</v>
      </c>
      <c r="F14" s="2615">
        <v>28</v>
      </c>
      <c r="G14" s="2615">
        <v>365</v>
      </c>
      <c r="H14" s="2615">
        <v>7</v>
      </c>
      <c r="I14" s="2615">
        <v>28</v>
      </c>
      <c r="J14" s="2615">
        <v>365</v>
      </c>
      <c r="K14" s="2615">
        <v>7</v>
      </c>
      <c r="L14" s="2615">
        <v>28</v>
      </c>
      <c r="M14" s="2615">
        <v>365</v>
      </c>
      <c r="N14" s="2615">
        <v>7</v>
      </c>
      <c r="O14" s="2615">
        <v>28</v>
      </c>
      <c r="P14" s="2615">
        <v>365</v>
      </c>
    </row>
    <row r="15" spans="1:16">
      <c r="A15" s="2582"/>
      <c r="B15" s="2582"/>
      <c r="C15" s="2614"/>
      <c r="D15" s="2614"/>
      <c r="E15" s="2613"/>
      <c r="F15" s="2613"/>
      <c r="G15" s="2613"/>
      <c r="H15" s="2613"/>
      <c r="I15" s="2613"/>
      <c r="J15" s="2613"/>
      <c r="K15" s="2613"/>
      <c r="L15" s="2613"/>
      <c r="M15" s="2613"/>
      <c r="N15" s="2613"/>
      <c r="O15" s="2613"/>
      <c r="P15" s="2613"/>
    </row>
    <row r="16" spans="1:16">
      <c r="A16" s="2612" t="s">
        <v>605</v>
      </c>
      <c r="B16" s="2611" t="s">
        <v>606</v>
      </c>
      <c r="C16" s="3694" t="s">
        <v>607</v>
      </c>
      <c r="D16" s="3695"/>
      <c r="E16" s="2610"/>
      <c r="F16" s="2610"/>
      <c r="G16" s="2610"/>
      <c r="H16" s="2610"/>
      <c r="I16" s="2610"/>
      <c r="J16" s="2610"/>
      <c r="K16" s="2610"/>
      <c r="L16" s="2610"/>
      <c r="M16" s="2610"/>
      <c r="N16" s="2580"/>
      <c r="O16" s="2580"/>
      <c r="P16" s="2580"/>
    </row>
    <row r="17" spans="1:19">
      <c r="A17" s="3696" t="s">
        <v>709</v>
      </c>
      <c r="B17" s="3699" t="s">
        <v>608</v>
      </c>
      <c r="C17" s="3700"/>
      <c r="D17" s="3701"/>
      <c r="E17" s="2620"/>
      <c r="F17" s="2620"/>
      <c r="G17" s="2620"/>
      <c r="H17" s="2620"/>
      <c r="I17" s="2620"/>
      <c r="J17" s="2620"/>
      <c r="K17" s="2620"/>
      <c r="L17" s="2620"/>
      <c r="M17" s="2620"/>
      <c r="N17" s="2622"/>
      <c r="O17" s="2622"/>
      <c r="P17" s="2622"/>
    </row>
    <row r="18" spans="1:19" ht="15" customHeight="1">
      <c r="A18" s="3697"/>
      <c r="B18" s="2665" t="s">
        <v>609</v>
      </c>
      <c r="C18" s="3687" t="s">
        <v>610</v>
      </c>
      <c r="D18" s="3688"/>
      <c r="E18" s="2654"/>
      <c r="F18" s="2655"/>
      <c r="G18" s="2655"/>
      <c r="H18" s="2655"/>
      <c r="I18" s="2655"/>
      <c r="J18" s="2655"/>
      <c r="K18" s="2655"/>
      <c r="L18" s="2655"/>
      <c r="M18" s="2655"/>
      <c r="N18" s="2656"/>
      <c r="O18" s="2656"/>
      <c r="P18" s="2656"/>
    </row>
    <row r="19" spans="1:19" ht="15" customHeight="1">
      <c r="A19" s="3697"/>
      <c r="B19" s="3705" t="s">
        <v>611</v>
      </c>
      <c r="C19" s="3702" t="s">
        <v>612</v>
      </c>
      <c r="D19" s="2644" t="s">
        <v>634</v>
      </c>
      <c r="E19" s="2609"/>
      <c r="F19" s="2609"/>
      <c r="G19" s="2609"/>
      <c r="H19" s="2609"/>
      <c r="I19" s="2609"/>
      <c r="J19" s="2609"/>
      <c r="K19" s="2609"/>
      <c r="L19" s="2609"/>
      <c r="M19" s="2645"/>
      <c r="N19" s="2609"/>
      <c r="O19" s="2609"/>
      <c r="P19" s="2609"/>
      <c r="S19" s="2578"/>
    </row>
    <row r="20" spans="1:19" ht="15" customHeight="1">
      <c r="A20" s="3697"/>
      <c r="B20" s="3706"/>
      <c r="C20" s="3703"/>
      <c r="D20" s="2592" t="s">
        <v>395</v>
      </c>
      <c r="E20" s="2590"/>
      <c r="F20" s="2590"/>
      <c r="G20" s="2590"/>
      <c r="H20" s="2590"/>
      <c r="I20" s="2590"/>
      <c r="J20" s="2590"/>
      <c r="K20" s="2590"/>
      <c r="L20" s="2590"/>
      <c r="M20" s="2607"/>
      <c r="N20" s="2590"/>
      <c r="O20" s="2590"/>
      <c r="P20" s="2590"/>
    </row>
    <row r="21" spans="1:19">
      <c r="A21" s="3697"/>
      <c r="B21" s="3707"/>
      <c r="C21" s="3704"/>
      <c r="D21" s="2591" t="s">
        <v>396</v>
      </c>
      <c r="E21" s="2598"/>
      <c r="F21" s="2598"/>
      <c r="G21" s="2598"/>
      <c r="H21" s="2598"/>
      <c r="I21" s="2598"/>
      <c r="J21" s="2598"/>
      <c r="K21" s="2598"/>
      <c r="L21" s="2598"/>
      <c r="M21" s="2646"/>
      <c r="N21" s="2598"/>
      <c r="O21" s="2598"/>
      <c r="P21" s="2598"/>
    </row>
    <row r="22" spans="1:19" ht="15" customHeight="1">
      <c r="A22" s="3697"/>
      <c r="B22" s="3705" t="s">
        <v>639</v>
      </c>
      <c r="C22" s="3689" t="s">
        <v>612</v>
      </c>
      <c r="D22" s="2641" t="s">
        <v>634</v>
      </c>
      <c r="E22" s="2642"/>
      <c r="F22" s="2642"/>
      <c r="G22" s="2642"/>
      <c r="H22" s="2642"/>
      <c r="I22" s="2642"/>
      <c r="J22" s="2642"/>
      <c r="K22" s="2642"/>
      <c r="L22" s="2642"/>
      <c r="M22" s="2643"/>
      <c r="N22" s="2642"/>
      <c r="O22" s="2642"/>
      <c r="P22" s="2642"/>
    </row>
    <row r="23" spans="1:19" ht="15" customHeight="1">
      <c r="A23" s="3697"/>
      <c r="B23" s="3706"/>
      <c r="C23" s="3690"/>
      <c r="D23" s="2592" t="s">
        <v>395</v>
      </c>
      <c r="E23" s="2637"/>
      <c r="F23" s="2637"/>
      <c r="G23" s="2637"/>
      <c r="H23" s="2637"/>
      <c r="I23" s="2637"/>
      <c r="J23" s="2637"/>
      <c r="K23" s="2637"/>
      <c r="L23" s="2637"/>
      <c r="M23" s="2638"/>
      <c r="N23" s="2637"/>
      <c r="O23" s="2637"/>
      <c r="P23" s="2637"/>
    </row>
    <row r="24" spans="1:19">
      <c r="A24" s="3697"/>
      <c r="B24" s="3707"/>
      <c r="C24" s="3691"/>
      <c r="D24" s="2599" t="s">
        <v>396</v>
      </c>
      <c r="E24" s="2639"/>
      <c r="F24" s="2639"/>
      <c r="G24" s="2639"/>
      <c r="H24" s="2639"/>
      <c r="I24" s="2639"/>
      <c r="J24" s="2639"/>
      <c r="K24" s="2639"/>
      <c r="L24" s="2639"/>
      <c r="M24" s="2640"/>
      <c r="N24" s="2637"/>
      <c r="O24" s="2637"/>
      <c r="P24" s="2637"/>
    </row>
    <row r="25" spans="1:19" ht="15" customHeight="1">
      <c r="A25" s="3697"/>
      <c r="B25" s="3705" t="s">
        <v>614</v>
      </c>
      <c r="C25" s="3702" t="s">
        <v>612</v>
      </c>
      <c r="D25" s="2644" t="s">
        <v>634</v>
      </c>
      <c r="E25" s="2609"/>
      <c r="F25" s="2609"/>
      <c r="G25" s="2609"/>
      <c r="H25" s="2609"/>
      <c r="I25" s="2609"/>
      <c r="J25" s="2609"/>
      <c r="K25" s="2609"/>
      <c r="L25" s="2609"/>
      <c r="M25" s="2645"/>
      <c r="N25" s="2609"/>
      <c r="O25" s="2609"/>
      <c r="P25" s="2609"/>
    </row>
    <row r="26" spans="1:19" ht="15" customHeight="1">
      <c r="A26" s="3697"/>
      <c r="B26" s="3706"/>
      <c r="C26" s="3703"/>
      <c r="D26" s="2592" t="s">
        <v>395</v>
      </c>
      <c r="E26" s="2603"/>
      <c r="F26" s="2603"/>
      <c r="G26" s="2603"/>
      <c r="H26" s="2603"/>
      <c r="I26" s="2603"/>
      <c r="J26" s="2603"/>
      <c r="K26" s="2603"/>
      <c r="L26" s="2603"/>
      <c r="M26" s="2608"/>
      <c r="N26" s="2603"/>
      <c r="O26" s="2603"/>
      <c r="P26" s="2603"/>
    </row>
    <row r="27" spans="1:19">
      <c r="A27" s="3697"/>
      <c r="B27" s="3707"/>
      <c r="C27" s="3704"/>
      <c r="D27" s="2591" t="s">
        <v>396</v>
      </c>
      <c r="E27" s="2598"/>
      <c r="F27" s="2598"/>
      <c r="G27" s="2598"/>
      <c r="H27" s="2598"/>
      <c r="I27" s="2598"/>
      <c r="J27" s="2598"/>
      <c r="K27" s="2598"/>
      <c r="L27" s="2598"/>
      <c r="M27" s="2646"/>
      <c r="N27" s="2598"/>
      <c r="O27" s="2598"/>
      <c r="P27" s="2598"/>
    </row>
    <row r="28" spans="1:19">
      <c r="A28" s="3697"/>
      <c r="B28" s="3708" t="s">
        <v>611</v>
      </c>
      <c r="C28" s="3672" t="s">
        <v>613</v>
      </c>
      <c r="D28" s="2647" t="s">
        <v>634</v>
      </c>
      <c r="E28" s="2648"/>
      <c r="F28" s="2648"/>
      <c r="G28" s="2648"/>
      <c r="H28" s="2648"/>
      <c r="I28" s="2648"/>
      <c r="J28" s="2648"/>
      <c r="K28" s="2648"/>
      <c r="L28" s="2648"/>
      <c r="M28" s="2649"/>
      <c r="N28" s="2648"/>
      <c r="O28" s="2648"/>
      <c r="P28" s="2648"/>
    </row>
    <row r="29" spans="1:19" ht="15" customHeight="1">
      <c r="A29" s="3697"/>
      <c r="B29" s="3709"/>
      <c r="C29" s="3673"/>
      <c r="D29" s="2589" t="s">
        <v>395</v>
      </c>
      <c r="E29" s="2588"/>
      <c r="F29" s="2588"/>
      <c r="G29" s="2588"/>
      <c r="H29" s="2588"/>
      <c r="I29" s="2588"/>
      <c r="J29" s="2588"/>
      <c r="K29" s="2588"/>
      <c r="L29" s="2588"/>
      <c r="M29" s="2606"/>
      <c r="N29" s="2588"/>
      <c r="O29" s="2588"/>
      <c r="P29" s="2588"/>
    </row>
    <row r="30" spans="1:19">
      <c r="A30" s="3697"/>
      <c r="B30" s="3710"/>
      <c r="C30" s="3674"/>
      <c r="D30" s="2604" t="s">
        <v>396</v>
      </c>
      <c r="E30" s="2596"/>
      <c r="F30" s="2596"/>
      <c r="G30" s="2596"/>
      <c r="H30" s="2596"/>
      <c r="I30" s="2596"/>
      <c r="J30" s="2596"/>
      <c r="K30" s="2596"/>
      <c r="L30" s="2596"/>
      <c r="M30" s="2605"/>
      <c r="N30" s="2597"/>
      <c r="O30" s="2597"/>
      <c r="P30" s="2597"/>
    </row>
    <row r="31" spans="1:19" ht="15" customHeight="1">
      <c r="A31" s="3697"/>
      <c r="B31" s="3708" t="s">
        <v>639</v>
      </c>
      <c r="C31" s="3675" t="s">
        <v>613</v>
      </c>
      <c r="D31" s="2650" t="s">
        <v>634</v>
      </c>
      <c r="E31" s="2632"/>
      <c r="F31" s="2632"/>
      <c r="G31" s="2632"/>
      <c r="H31" s="2632"/>
      <c r="I31" s="2632"/>
      <c r="J31" s="2632"/>
      <c r="K31" s="2632"/>
      <c r="L31" s="2632"/>
      <c r="M31" s="2651"/>
      <c r="N31" s="2632"/>
      <c r="O31" s="2632"/>
      <c r="P31" s="2632"/>
    </row>
    <row r="32" spans="1:19" ht="15" customHeight="1">
      <c r="A32" s="3697"/>
      <c r="B32" s="3709"/>
      <c r="C32" s="3676"/>
      <c r="D32" s="2633" t="s">
        <v>395</v>
      </c>
      <c r="E32" s="2630"/>
      <c r="F32" s="2630"/>
      <c r="G32" s="2630"/>
      <c r="H32" s="2630"/>
      <c r="I32" s="2630"/>
      <c r="J32" s="2630"/>
      <c r="K32" s="2630"/>
      <c r="L32" s="2630"/>
      <c r="M32" s="2631"/>
      <c r="N32" s="2630"/>
      <c r="O32" s="2630"/>
      <c r="P32" s="2630"/>
    </row>
    <row r="33" spans="1:18">
      <c r="A33" s="3697"/>
      <c r="B33" s="3710"/>
      <c r="C33" s="3677"/>
      <c r="D33" s="2634" t="s">
        <v>396</v>
      </c>
      <c r="E33" s="2652"/>
      <c r="F33" s="2652"/>
      <c r="G33" s="2652"/>
      <c r="H33" s="2652"/>
      <c r="I33" s="2652"/>
      <c r="J33" s="2652"/>
      <c r="K33" s="2652"/>
      <c r="L33" s="2652"/>
      <c r="M33" s="2653"/>
      <c r="N33" s="2652"/>
      <c r="O33" s="2652"/>
      <c r="P33" s="2652"/>
    </row>
    <row r="34" spans="1:18">
      <c r="A34" s="3697"/>
      <c r="B34" s="3708" t="s">
        <v>614</v>
      </c>
      <c r="C34" s="3672" t="s">
        <v>613</v>
      </c>
      <c r="D34" s="2647" t="s">
        <v>634</v>
      </c>
      <c r="E34" s="2648"/>
      <c r="F34" s="2648"/>
      <c r="G34" s="2648"/>
      <c r="H34" s="2648"/>
      <c r="I34" s="2648"/>
      <c r="J34" s="2648"/>
      <c r="K34" s="2648"/>
      <c r="L34" s="2648"/>
      <c r="M34" s="2649"/>
      <c r="N34" s="2648"/>
      <c r="O34" s="2648"/>
      <c r="P34" s="2648"/>
    </row>
    <row r="35" spans="1:18" ht="15" customHeight="1">
      <c r="A35" s="3697"/>
      <c r="B35" s="3709"/>
      <c r="C35" s="3673"/>
      <c r="D35" s="2589" t="s">
        <v>395</v>
      </c>
      <c r="E35" s="2588"/>
      <c r="F35" s="2588"/>
      <c r="G35" s="2588"/>
      <c r="H35" s="2588"/>
      <c r="I35" s="2588"/>
      <c r="J35" s="2588"/>
      <c r="K35" s="2588"/>
      <c r="L35" s="2588"/>
      <c r="M35" s="2606"/>
      <c r="N35" s="2588"/>
      <c r="O35" s="2588"/>
      <c r="P35" s="2588"/>
    </row>
    <row r="36" spans="1:18">
      <c r="A36" s="3697"/>
      <c r="B36" s="3710"/>
      <c r="C36" s="3674"/>
      <c r="D36" s="2604" t="s">
        <v>396</v>
      </c>
      <c r="E36" s="2596"/>
      <c r="F36" s="2596"/>
      <c r="G36" s="2596"/>
      <c r="H36" s="2596"/>
      <c r="I36" s="2596"/>
      <c r="J36" s="2596"/>
      <c r="K36" s="2596"/>
      <c r="L36" s="2596"/>
      <c r="M36" s="2605"/>
      <c r="N36" s="2588"/>
      <c r="O36" s="2588"/>
      <c r="P36" s="2588"/>
    </row>
    <row r="37" spans="1:18" ht="15.75" thickBot="1">
      <c r="A37" s="3698"/>
      <c r="B37" s="3678" t="s">
        <v>645</v>
      </c>
      <c r="C37" s="3679"/>
      <c r="D37" s="3680"/>
      <c r="E37" s="2587"/>
      <c r="F37" s="2587"/>
      <c r="G37" s="2587"/>
      <c r="H37" s="2587"/>
      <c r="I37" s="2587"/>
      <c r="J37" s="2587"/>
      <c r="K37" s="2587"/>
      <c r="L37" s="2587"/>
      <c r="M37" s="2587"/>
      <c r="N37" s="2586"/>
      <c r="O37" s="2586"/>
      <c r="P37" s="2586"/>
    </row>
    <row r="38" spans="1:18" ht="15.75" customHeight="1">
      <c r="A38" s="3681" t="s">
        <v>707</v>
      </c>
      <c r="B38" s="3684" t="s">
        <v>608</v>
      </c>
      <c r="C38" s="3685"/>
      <c r="D38" s="3686"/>
      <c r="E38" s="2623"/>
      <c r="F38" s="2623"/>
      <c r="G38" s="2623"/>
      <c r="H38" s="2623"/>
      <c r="I38" s="2623"/>
      <c r="J38" s="2623"/>
      <c r="K38" s="2623"/>
      <c r="L38" s="2623"/>
      <c r="M38" s="2623"/>
      <c r="N38" s="2623"/>
      <c r="O38" s="2623"/>
      <c r="P38" s="2623"/>
    </row>
    <row r="39" spans="1:18" ht="15" customHeight="1">
      <c r="A39" s="3682"/>
      <c r="B39" s="2666" t="s">
        <v>616</v>
      </c>
      <c r="C39" s="3687" t="s">
        <v>610</v>
      </c>
      <c r="D39" s="3688"/>
      <c r="E39" s="2654"/>
      <c r="F39" s="2655"/>
      <c r="G39" s="2655"/>
      <c r="H39" s="2655"/>
      <c r="I39" s="2655"/>
      <c r="J39" s="2655"/>
      <c r="K39" s="2655"/>
      <c r="L39" s="2655"/>
      <c r="M39" s="2655"/>
      <c r="N39" s="2655"/>
      <c r="O39" s="2655"/>
      <c r="P39" s="2655"/>
    </row>
    <row r="40" spans="1:18">
      <c r="A40" s="3682"/>
      <c r="B40" s="3726" t="s">
        <v>617</v>
      </c>
      <c r="C40" s="3689" t="s">
        <v>612</v>
      </c>
      <c r="D40" s="2662" t="s">
        <v>634</v>
      </c>
      <c r="E40" s="2663"/>
      <c r="F40" s="2663"/>
      <c r="G40" s="2663"/>
      <c r="H40" s="2663"/>
      <c r="I40" s="2663"/>
      <c r="J40" s="2663"/>
      <c r="K40" s="2663"/>
      <c r="L40" s="2663"/>
      <c r="M40" s="2663"/>
      <c r="N40" s="2663"/>
      <c r="O40" s="2663"/>
      <c r="P40" s="2663"/>
    </row>
    <row r="41" spans="1:18">
      <c r="A41" s="3682"/>
      <c r="B41" s="3727"/>
      <c r="C41" s="3690"/>
      <c r="D41" s="2592" t="s">
        <v>395</v>
      </c>
      <c r="E41" s="2636"/>
      <c r="F41" s="2636"/>
      <c r="G41" s="2636"/>
      <c r="H41" s="2636"/>
      <c r="I41" s="2636"/>
      <c r="J41" s="2636"/>
      <c r="K41" s="2636"/>
      <c r="L41" s="2636"/>
      <c r="M41" s="2636"/>
      <c r="N41" s="2636"/>
      <c r="O41" s="2636"/>
      <c r="P41" s="2636"/>
    </row>
    <row r="42" spans="1:18">
      <c r="A42" s="3682"/>
      <c r="B42" s="3728"/>
      <c r="C42" s="3691"/>
      <c r="D42" s="2591" t="s">
        <v>396</v>
      </c>
      <c r="E42" s="2639"/>
      <c r="F42" s="2639"/>
      <c r="G42" s="2639"/>
      <c r="H42" s="2639"/>
      <c r="I42" s="2639"/>
      <c r="J42" s="2639"/>
      <c r="K42" s="2639"/>
      <c r="L42" s="2639"/>
      <c r="M42" s="2639"/>
      <c r="N42" s="2639"/>
      <c r="O42" s="2639"/>
      <c r="P42" s="2639"/>
    </row>
    <row r="43" spans="1:18">
      <c r="A43" s="3682"/>
      <c r="B43" s="3726" t="s">
        <v>618</v>
      </c>
      <c r="C43" s="3718" t="s">
        <v>612</v>
      </c>
      <c r="D43" s="2592" t="s">
        <v>634</v>
      </c>
      <c r="E43" s="2663"/>
      <c r="F43" s="2663"/>
      <c r="G43" s="2663"/>
      <c r="H43" s="2663"/>
      <c r="I43" s="2663"/>
      <c r="J43" s="2663"/>
      <c r="K43" s="2663"/>
      <c r="L43" s="2663"/>
      <c r="M43" s="2663"/>
      <c r="N43" s="2663"/>
      <c r="O43" s="2663"/>
      <c r="P43" s="2663"/>
      <c r="R43" s="2578"/>
    </row>
    <row r="44" spans="1:18">
      <c r="A44" s="3682"/>
      <c r="B44" s="3727"/>
      <c r="C44" s="3690"/>
      <c r="D44" s="2592" t="s">
        <v>395</v>
      </c>
      <c r="E44" s="2636"/>
      <c r="F44" s="2636"/>
      <c r="G44" s="2636"/>
      <c r="H44" s="2636"/>
      <c r="I44" s="2636"/>
      <c r="J44" s="2636"/>
      <c r="K44" s="2636"/>
      <c r="L44" s="2636"/>
      <c r="M44" s="2636"/>
      <c r="N44" s="2636"/>
      <c r="O44" s="2636"/>
      <c r="P44" s="2636"/>
    </row>
    <row r="45" spans="1:18">
      <c r="A45" s="3682"/>
      <c r="B45" s="3728"/>
      <c r="C45" s="3691"/>
      <c r="D45" s="2599" t="s">
        <v>396</v>
      </c>
      <c r="E45" s="2639"/>
      <c r="F45" s="2639"/>
      <c r="G45" s="2639"/>
      <c r="H45" s="2639"/>
      <c r="I45" s="2639"/>
      <c r="J45" s="2639"/>
      <c r="K45" s="2639"/>
      <c r="L45" s="2639"/>
      <c r="M45" s="2639"/>
      <c r="N45" s="2639"/>
      <c r="O45" s="2639"/>
      <c r="P45" s="2639"/>
    </row>
    <row r="46" spans="1:18">
      <c r="A46" s="3682"/>
      <c r="B46" s="3708" t="s">
        <v>617</v>
      </c>
      <c r="C46" s="3719" t="s">
        <v>613</v>
      </c>
      <c r="D46" s="2650" t="s">
        <v>634</v>
      </c>
      <c r="E46" s="2632"/>
      <c r="F46" s="2632"/>
      <c r="G46" s="2632"/>
      <c r="H46" s="2632"/>
      <c r="I46" s="2632"/>
      <c r="J46" s="2632"/>
      <c r="K46" s="2632"/>
      <c r="L46" s="2632"/>
      <c r="M46" s="2632"/>
      <c r="N46" s="2632"/>
      <c r="O46" s="2632"/>
      <c r="P46" s="2632"/>
    </row>
    <row r="47" spans="1:18">
      <c r="A47" s="3682"/>
      <c r="B47" s="3709"/>
      <c r="C47" s="3676"/>
      <c r="D47" s="2633" t="s">
        <v>395</v>
      </c>
      <c r="E47" s="2635"/>
      <c r="F47" s="2635"/>
      <c r="G47" s="2635"/>
      <c r="H47" s="2635"/>
      <c r="I47" s="2635"/>
      <c r="J47" s="2635"/>
      <c r="K47" s="2635"/>
      <c r="L47" s="2635"/>
      <c r="M47" s="2635"/>
      <c r="N47" s="2635"/>
      <c r="O47" s="2635"/>
      <c r="P47" s="2635"/>
    </row>
    <row r="48" spans="1:18">
      <c r="A48" s="3682"/>
      <c r="B48" s="3710"/>
      <c r="C48" s="3677"/>
      <c r="D48" s="2634" t="s">
        <v>396</v>
      </c>
      <c r="E48" s="2652"/>
      <c r="F48" s="2652"/>
      <c r="G48" s="2652"/>
      <c r="H48" s="2652"/>
      <c r="I48" s="2652"/>
      <c r="J48" s="2652"/>
      <c r="K48" s="2652"/>
      <c r="L48" s="2652"/>
      <c r="M48" s="2652"/>
      <c r="N48" s="2652"/>
      <c r="O48" s="2652"/>
      <c r="P48" s="2652"/>
    </row>
    <row r="49" spans="1:16">
      <c r="A49" s="3682"/>
      <c r="B49" s="3708" t="s">
        <v>618</v>
      </c>
      <c r="C49" s="3675" t="s">
        <v>613</v>
      </c>
      <c r="D49" s="2633" t="s">
        <v>634</v>
      </c>
      <c r="E49" s="2632"/>
      <c r="F49" s="2632"/>
      <c r="G49" s="2632"/>
      <c r="H49" s="2632"/>
      <c r="I49" s="2632"/>
      <c r="J49" s="2632"/>
      <c r="K49" s="2632"/>
      <c r="L49" s="2632"/>
      <c r="M49" s="2632"/>
      <c r="N49" s="2632"/>
      <c r="O49" s="2632"/>
      <c r="P49" s="2632"/>
    </row>
    <row r="50" spans="1:16">
      <c r="A50" s="3682"/>
      <c r="B50" s="3709"/>
      <c r="C50" s="3676"/>
      <c r="D50" s="2633" t="s">
        <v>395</v>
      </c>
      <c r="E50" s="2635"/>
      <c r="F50" s="2635"/>
      <c r="G50" s="2635"/>
      <c r="H50" s="2635"/>
      <c r="I50" s="2635"/>
      <c r="J50" s="2635"/>
      <c r="K50" s="2635"/>
      <c r="L50" s="2635"/>
      <c r="M50" s="2635"/>
      <c r="N50" s="2635"/>
      <c r="O50" s="2635"/>
      <c r="P50" s="2635"/>
    </row>
    <row r="51" spans="1:16">
      <c r="A51" s="3682"/>
      <c r="B51" s="3710"/>
      <c r="C51" s="3677"/>
      <c r="D51" s="2664" t="s">
        <v>396</v>
      </c>
      <c r="E51" s="2652"/>
      <c r="F51" s="2652"/>
      <c r="G51" s="2652"/>
      <c r="H51" s="2652"/>
      <c r="I51" s="2652"/>
      <c r="J51" s="2652"/>
      <c r="K51" s="2652"/>
      <c r="L51" s="2652"/>
      <c r="M51" s="2652"/>
      <c r="N51" s="2652"/>
      <c r="O51" s="2652"/>
      <c r="P51" s="2652"/>
    </row>
    <row r="52" spans="1:16" ht="15.75" thickBot="1">
      <c r="A52" s="3683"/>
      <c r="B52" s="3678" t="s">
        <v>645</v>
      </c>
      <c r="C52" s="3679"/>
      <c r="D52" s="3680"/>
      <c r="E52" s="2587"/>
      <c r="F52" s="2587"/>
      <c r="G52" s="2587"/>
      <c r="H52" s="2587"/>
      <c r="I52" s="2587"/>
      <c r="J52" s="2587"/>
      <c r="K52" s="2587"/>
      <c r="L52" s="2587"/>
      <c r="M52" s="2587"/>
      <c r="N52" s="2586"/>
      <c r="O52" s="2586"/>
      <c r="P52" s="2586"/>
    </row>
    <row r="53" spans="1:16">
      <c r="A53" s="3720" t="s">
        <v>708</v>
      </c>
      <c r="B53" s="3714" t="s">
        <v>608</v>
      </c>
      <c r="C53" s="3715"/>
      <c r="D53" s="3716"/>
      <c r="E53" s="2623"/>
      <c r="F53" s="2623"/>
      <c r="G53" s="2623"/>
      <c r="H53" s="2623"/>
      <c r="I53" s="2623"/>
      <c r="J53" s="2623"/>
      <c r="K53" s="2623"/>
      <c r="L53" s="2623"/>
      <c r="M53" s="2623"/>
      <c r="N53" s="2623"/>
      <c r="O53" s="2623"/>
      <c r="P53" s="2623"/>
    </row>
    <row r="54" spans="1:16" ht="15.75" customHeight="1">
      <c r="A54" s="3721"/>
      <c r="B54" s="2667" t="s">
        <v>619</v>
      </c>
      <c r="C54" s="3687" t="s">
        <v>610</v>
      </c>
      <c r="D54" s="3688"/>
      <c r="E54" s="2654"/>
      <c r="F54" s="2655"/>
      <c r="G54" s="2655"/>
      <c r="H54" s="2655"/>
      <c r="I54" s="2655"/>
      <c r="J54" s="2655"/>
      <c r="K54" s="2655"/>
      <c r="L54" s="2655"/>
      <c r="M54" s="2655"/>
      <c r="N54" s="2655"/>
      <c r="O54" s="2655"/>
      <c r="P54" s="2655"/>
    </row>
    <row r="55" spans="1:16">
      <c r="A55" s="3721"/>
      <c r="B55" s="3705" t="s">
        <v>620</v>
      </c>
      <c r="C55" s="3702" t="s">
        <v>612</v>
      </c>
      <c r="D55" s="2593" t="s">
        <v>634</v>
      </c>
      <c r="E55" s="2590"/>
      <c r="F55" s="2590"/>
      <c r="G55" s="2590"/>
      <c r="H55" s="2590"/>
      <c r="I55" s="2590"/>
      <c r="J55" s="2590"/>
      <c r="K55" s="2590"/>
      <c r="L55" s="2590"/>
      <c r="M55" s="2590"/>
      <c r="N55" s="2590"/>
      <c r="O55" s="2590"/>
      <c r="P55" s="2590"/>
    </row>
    <row r="56" spans="1:16">
      <c r="A56" s="3721"/>
      <c r="B56" s="3706"/>
      <c r="C56" s="3703"/>
      <c r="D56" s="2592" t="s">
        <v>395</v>
      </c>
      <c r="E56" s="2590"/>
      <c r="F56" s="2590"/>
      <c r="G56" s="2590"/>
      <c r="H56" s="2590"/>
      <c r="I56" s="2590"/>
      <c r="J56" s="2590"/>
      <c r="K56" s="2590"/>
      <c r="L56" s="2590"/>
      <c r="M56" s="2590"/>
      <c r="N56" s="2590"/>
      <c r="O56" s="2590"/>
      <c r="P56" s="2590"/>
    </row>
    <row r="57" spans="1:16">
      <c r="A57" s="3721"/>
      <c r="B57" s="3706"/>
      <c r="C57" s="3703"/>
      <c r="D57" s="2673" t="s">
        <v>396</v>
      </c>
      <c r="E57" s="2600"/>
      <c r="F57" s="2600"/>
      <c r="G57" s="2600"/>
      <c r="H57" s="2600"/>
      <c r="I57" s="2600"/>
      <c r="J57" s="2600"/>
      <c r="K57" s="2600"/>
      <c r="L57" s="2600"/>
      <c r="M57" s="2600"/>
      <c r="N57" s="2600"/>
      <c r="O57" s="2600"/>
      <c r="P57" s="2600"/>
    </row>
    <row r="58" spans="1:16">
      <c r="A58" s="3721"/>
      <c r="B58" s="3706"/>
      <c r="C58" s="3672" t="s">
        <v>613</v>
      </c>
      <c r="D58" s="2589" t="s">
        <v>634</v>
      </c>
      <c r="E58" s="2674"/>
      <c r="F58" s="2674"/>
      <c r="G58" s="2674"/>
      <c r="H58" s="2674"/>
      <c r="I58" s="2674"/>
      <c r="J58" s="2674"/>
      <c r="K58" s="2674"/>
      <c r="L58" s="2674"/>
      <c r="M58" s="2674"/>
      <c r="N58" s="2674"/>
      <c r="O58" s="2674"/>
      <c r="P58" s="2674"/>
    </row>
    <row r="59" spans="1:16">
      <c r="A59" s="3721"/>
      <c r="B59" s="3706"/>
      <c r="C59" s="3673"/>
      <c r="D59" s="2589" t="s">
        <v>395</v>
      </c>
      <c r="E59" s="2597"/>
      <c r="F59" s="2597"/>
      <c r="G59" s="2597"/>
      <c r="H59" s="2597"/>
      <c r="I59" s="2597"/>
      <c r="J59" s="2597"/>
      <c r="K59" s="2597"/>
      <c r="L59" s="2597"/>
      <c r="M59" s="2597"/>
      <c r="N59" s="2597"/>
      <c r="O59" s="2597"/>
      <c r="P59" s="2597"/>
    </row>
    <row r="60" spans="1:16">
      <c r="A60" s="3721"/>
      <c r="B60" s="3707"/>
      <c r="C60" s="3674"/>
      <c r="D60" s="2604" t="s">
        <v>396</v>
      </c>
      <c r="E60" s="2596"/>
      <c r="F60" s="2596"/>
      <c r="G60" s="2596"/>
      <c r="H60" s="2596"/>
      <c r="I60" s="2596"/>
      <c r="J60" s="2596"/>
      <c r="K60" s="2596"/>
      <c r="L60" s="2596"/>
      <c r="M60" s="2596"/>
      <c r="N60" s="2596"/>
      <c r="O60" s="2596"/>
      <c r="P60" s="2596"/>
    </row>
    <row r="61" spans="1:16" ht="15.75" thickBot="1">
      <c r="A61" s="3722"/>
      <c r="B61" s="3678" t="s">
        <v>645</v>
      </c>
      <c r="C61" s="3679"/>
      <c r="D61" s="3680"/>
      <c r="E61" s="2595"/>
      <c r="F61" s="2595"/>
      <c r="G61" s="2595"/>
      <c r="H61" s="2595"/>
      <c r="I61" s="2595"/>
      <c r="J61" s="2595"/>
      <c r="K61" s="2595"/>
      <c r="L61" s="2595"/>
      <c r="M61" s="2595"/>
      <c r="N61" s="2594"/>
      <c r="O61" s="2594"/>
      <c r="P61" s="2594"/>
    </row>
    <row r="62" spans="1:16" ht="15" customHeight="1">
      <c r="A62" s="3711" t="s">
        <v>706</v>
      </c>
      <c r="B62" s="3714" t="s">
        <v>608</v>
      </c>
      <c r="C62" s="3715"/>
      <c r="D62" s="3716"/>
      <c r="E62" s="2623"/>
      <c r="F62" s="2623"/>
      <c r="G62" s="2623"/>
      <c r="H62" s="2623"/>
      <c r="I62" s="2623"/>
      <c r="J62" s="2623"/>
      <c r="K62" s="2623"/>
      <c r="L62" s="2623"/>
      <c r="M62" s="2623"/>
      <c r="N62" s="2623"/>
      <c r="O62" s="2623"/>
      <c r="P62" s="2623"/>
    </row>
    <row r="63" spans="1:16" ht="15.75" customHeight="1">
      <c r="A63" s="3712"/>
      <c r="B63" s="2668" t="s">
        <v>621</v>
      </c>
      <c r="C63" s="3687" t="s">
        <v>610</v>
      </c>
      <c r="D63" s="3688"/>
      <c r="E63" s="2654"/>
      <c r="F63" s="2655"/>
      <c r="G63" s="2655"/>
      <c r="H63" s="2655"/>
      <c r="I63" s="2655"/>
      <c r="J63" s="2655"/>
      <c r="K63" s="2655"/>
      <c r="L63" s="2655"/>
      <c r="M63" s="2655"/>
      <c r="N63" s="2655"/>
      <c r="O63" s="2655"/>
      <c r="P63" s="2655"/>
    </row>
    <row r="64" spans="1:16">
      <c r="A64" s="3712"/>
      <c r="B64" s="3705" t="s">
        <v>622</v>
      </c>
      <c r="C64" s="3702" t="s">
        <v>612</v>
      </c>
      <c r="D64" s="2601" t="s">
        <v>634</v>
      </c>
      <c r="E64" s="2590"/>
      <c r="F64" s="2590"/>
      <c r="G64" s="2590"/>
      <c r="H64" s="2590"/>
      <c r="I64" s="2590"/>
      <c r="J64" s="2590"/>
      <c r="K64" s="2590"/>
      <c r="L64" s="2590"/>
      <c r="M64" s="2590"/>
      <c r="N64" s="2590"/>
      <c r="O64" s="2590"/>
      <c r="P64" s="2590"/>
    </row>
    <row r="65" spans="1:16">
      <c r="A65" s="3712"/>
      <c r="B65" s="3706"/>
      <c r="C65" s="3703"/>
      <c r="D65" s="2592" t="s">
        <v>395</v>
      </c>
      <c r="E65" s="2590"/>
      <c r="F65" s="2590"/>
      <c r="G65" s="2590"/>
      <c r="H65" s="2590"/>
      <c r="I65" s="2590"/>
      <c r="J65" s="2590"/>
      <c r="K65" s="2590"/>
      <c r="L65" s="2590"/>
      <c r="M65" s="2590"/>
      <c r="N65" s="2590"/>
      <c r="O65" s="2590"/>
      <c r="P65" s="2590"/>
    </row>
    <row r="66" spans="1:16" ht="15" customHeight="1">
      <c r="A66" s="3712"/>
      <c r="B66" s="3706"/>
      <c r="C66" s="3703"/>
      <c r="D66" s="2673" t="s">
        <v>396</v>
      </c>
      <c r="E66" s="2600"/>
      <c r="F66" s="2600"/>
      <c r="G66" s="2600"/>
      <c r="H66" s="2600"/>
      <c r="I66" s="2600"/>
      <c r="J66" s="2600"/>
      <c r="K66" s="2600"/>
      <c r="L66" s="2600"/>
      <c r="M66" s="2600"/>
      <c r="N66" s="2600"/>
      <c r="O66" s="2600"/>
      <c r="P66" s="2600"/>
    </row>
    <row r="67" spans="1:16">
      <c r="A67" s="3712"/>
      <c r="B67" s="3706"/>
      <c r="C67" s="3672" t="s">
        <v>613</v>
      </c>
      <c r="D67" s="2589" t="s">
        <v>634</v>
      </c>
      <c r="E67" s="2674"/>
      <c r="F67" s="2674"/>
      <c r="G67" s="2674"/>
      <c r="H67" s="2674"/>
      <c r="I67" s="2674"/>
      <c r="J67" s="2674"/>
      <c r="K67" s="2674"/>
      <c r="L67" s="2674"/>
      <c r="M67" s="2674"/>
      <c r="N67" s="2674"/>
      <c r="O67" s="2674"/>
      <c r="P67" s="2674"/>
    </row>
    <row r="68" spans="1:16">
      <c r="A68" s="3712"/>
      <c r="B68" s="3706"/>
      <c r="C68" s="3673"/>
      <c r="D68" s="2589" t="s">
        <v>395</v>
      </c>
      <c r="E68" s="2597"/>
      <c r="F68" s="2597"/>
      <c r="G68" s="2597"/>
      <c r="H68" s="2597"/>
      <c r="I68" s="2597"/>
      <c r="J68" s="2597"/>
      <c r="K68" s="2597"/>
      <c r="L68" s="2597"/>
      <c r="M68" s="2597"/>
      <c r="N68" s="2597"/>
      <c r="O68" s="2597"/>
      <c r="P68" s="2597"/>
    </row>
    <row r="69" spans="1:16">
      <c r="A69" s="3712"/>
      <c r="B69" s="3707"/>
      <c r="C69" s="3674"/>
      <c r="D69" s="2604" t="s">
        <v>396</v>
      </c>
      <c r="E69" s="2596"/>
      <c r="F69" s="2596"/>
      <c r="G69" s="2596"/>
      <c r="H69" s="2596"/>
      <c r="I69" s="2596"/>
      <c r="J69" s="2596"/>
      <c r="K69" s="2596"/>
      <c r="L69" s="2596"/>
      <c r="M69" s="2596"/>
      <c r="N69" s="2596"/>
      <c r="O69" s="2596"/>
      <c r="P69" s="2596"/>
    </row>
    <row r="70" spans="1:16" ht="15.75" thickBot="1">
      <c r="A70" s="3713"/>
      <c r="B70" s="3717" t="s">
        <v>615</v>
      </c>
      <c r="C70" s="3679"/>
      <c r="D70" s="3680"/>
      <c r="E70" s="2595"/>
      <c r="F70" s="2595"/>
      <c r="G70" s="2595"/>
      <c r="H70" s="2595"/>
      <c r="I70" s="2595"/>
      <c r="J70" s="2595"/>
      <c r="K70" s="2595"/>
      <c r="L70" s="2595"/>
      <c r="M70" s="2595"/>
      <c r="N70" s="2594"/>
      <c r="O70" s="2594"/>
      <c r="P70" s="2594"/>
    </row>
    <row r="71" spans="1:16">
      <c r="A71" s="3732" t="s">
        <v>705</v>
      </c>
      <c r="B71" s="3714" t="s">
        <v>608</v>
      </c>
      <c r="C71" s="3715"/>
      <c r="D71" s="3716"/>
      <c r="E71" s="2623"/>
      <c r="F71" s="2623"/>
      <c r="G71" s="2623"/>
      <c r="H71" s="2623"/>
      <c r="I71" s="2623"/>
      <c r="J71" s="2623"/>
      <c r="K71" s="2623"/>
      <c r="L71" s="2623"/>
      <c r="M71" s="2623"/>
      <c r="N71" s="2623"/>
      <c r="O71" s="2623"/>
      <c r="P71" s="2623"/>
    </row>
    <row r="72" spans="1:16" ht="15.75" customHeight="1">
      <c r="A72" s="3733"/>
      <c r="B72" s="2669" t="s">
        <v>623</v>
      </c>
      <c r="C72" s="3687" t="s">
        <v>610</v>
      </c>
      <c r="D72" s="3688"/>
      <c r="E72" s="3723"/>
      <c r="F72" s="3724"/>
      <c r="G72" s="3724"/>
      <c r="H72" s="3724"/>
      <c r="I72" s="3724"/>
      <c r="J72" s="3724"/>
      <c r="K72" s="3724"/>
      <c r="L72" s="3724"/>
      <c r="M72" s="3724"/>
      <c r="N72" s="3724"/>
      <c r="O72" s="3724"/>
      <c r="P72" s="3725"/>
    </row>
    <row r="73" spans="1:16">
      <c r="A73" s="3733"/>
      <c r="B73" s="3705" t="s">
        <v>624</v>
      </c>
      <c r="C73" s="3702" t="s">
        <v>612</v>
      </c>
      <c r="D73" s="2601" t="s">
        <v>634</v>
      </c>
      <c r="E73" s="2603"/>
      <c r="F73" s="2603"/>
      <c r="G73" s="2603"/>
      <c r="H73" s="2603"/>
      <c r="I73" s="2603"/>
      <c r="J73" s="2603"/>
      <c r="K73" s="2603"/>
      <c r="L73" s="2603"/>
      <c r="M73" s="2603"/>
      <c r="N73" s="2603"/>
      <c r="O73" s="2603"/>
      <c r="P73" s="2603"/>
    </row>
    <row r="74" spans="1:16">
      <c r="A74" s="3733"/>
      <c r="B74" s="3706"/>
      <c r="C74" s="3703"/>
      <c r="D74" s="2592" t="s">
        <v>395</v>
      </c>
      <c r="E74" s="2602"/>
      <c r="F74" s="2602"/>
      <c r="G74" s="2602"/>
      <c r="H74" s="2602"/>
      <c r="I74" s="2602"/>
      <c r="J74" s="2602"/>
      <c r="K74" s="2602"/>
      <c r="L74" s="2602"/>
      <c r="M74" s="2602"/>
      <c r="N74" s="2602"/>
      <c r="O74" s="2602"/>
      <c r="P74" s="2602"/>
    </row>
    <row r="75" spans="1:16">
      <c r="A75" s="3733"/>
      <c r="B75" s="3707"/>
      <c r="C75" s="3704"/>
      <c r="D75" s="2591" t="s">
        <v>396</v>
      </c>
      <c r="E75" s="2598"/>
      <c r="F75" s="2598"/>
      <c r="G75" s="2598"/>
      <c r="H75" s="2598"/>
      <c r="I75" s="2598"/>
      <c r="J75" s="2598"/>
      <c r="K75" s="2598"/>
      <c r="L75" s="2598"/>
      <c r="M75" s="2598"/>
      <c r="N75" s="2598"/>
      <c r="O75" s="2598"/>
      <c r="P75" s="2598"/>
    </row>
    <row r="76" spans="1:16">
      <c r="A76" s="3733"/>
      <c r="B76" s="3726" t="s">
        <v>625</v>
      </c>
      <c r="C76" s="3702" t="s">
        <v>612</v>
      </c>
      <c r="D76" s="2592" t="s">
        <v>634</v>
      </c>
      <c r="E76" s="2590"/>
      <c r="F76" s="2590"/>
      <c r="G76" s="2590"/>
      <c r="H76" s="2590"/>
      <c r="I76" s="2590"/>
      <c r="J76" s="2590"/>
      <c r="K76" s="2590"/>
      <c r="L76" s="2590"/>
      <c r="M76" s="2590"/>
      <c r="N76" s="2590"/>
      <c r="O76" s="2590"/>
      <c r="P76" s="2590"/>
    </row>
    <row r="77" spans="1:16">
      <c r="A77" s="3733"/>
      <c r="B77" s="3727"/>
      <c r="C77" s="3703"/>
      <c r="D77" s="2592" t="s">
        <v>395</v>
      </c>
      <c r="E77" s="2600"/>
      <c r="F77" s="2600"/>
      <c r="G77" s="2600"/>
      <c r="H77" s="2600"/>
      <c r="I77" s="2600"/>
      <c r="J77" s="2600"/>
      <c r="K77" s="2600"/>
      <c r="L77" s="2600"/>
      <c r="M77" s="2600"/>
      <c r="N77" s="2600"/>
      <c r="O77" s="2600"/>
      <c r="P77" s="2600"/>
    </row>
    <row r="78" spans="1:16" ht="15" customHeight="1">
      <c r="A78" s="3733"/>
      <c r="B78" s="3728"/>
      <c r="C78" s="3704"/>
      <c r="D78" s="2599" t="s">
        <v>396</v>
      </c>
      <c r="E78" s="2598"/>
      <c r="F78" s="2598"/>
      <c r="G78" s="2598"/>
      <c r="H78" s="2598"/>
      <c r="I78" s="2598"/>
      <c r="J78" s="2598"/>
      <c r="K78" s="2598"/>
      <c r="L78" s="2598"/>
      <c r="M78" s="2598"/>
      <c r="N78" s="2598"/>
      <c r="O78" s="2598"/>
      <c r="P78" s="2598"/>
    </row>
    <row r="79" spans="1:16">
      <c r="A79" s="3733"/>
      <c r="B79" s="3726" t="s">
        <v>626</v>
      </c>
      <c r="C79" s="3702" t="s">
        <v>612</v>
      </c>
      <c r="D79" s="2601" t="s">
        <v>634</v>
      </c>
      <c r="E79" s="2590"/>
      <c r="F79" s="2590"/>
      <c r="G79" s="2590"/>
      <c r="H79" s="2590"/>
      <c r="I79" s="2590"/>
      <c r="J79" s="2590"/>
      <c r="K79" s="2590"/>
      <c r="L79" s="2590"/>
      <c r="M79" s="2590"/>
      <c r="N79" s="2590"/>
      <c r="O79" s="2590"/>
      <c r="P79" s="2590"/>
    </row>
    <row r="80" spans="1:16">
      <c r="A80" s="3733"/>
      <c r="B80" s="3727"/>
      <c r="C80" s="3703"/>
      <c r="D80" s="2592" t="s">
        <v>395</v>
      </c>
      <c r="E80" s="2600"/>
      <c r="F80" s="2600"/>
      <c r="G80" s="2600"/>
      <c r="H80" s="2600"/>
      <c r="I80" s="2600"/>
      <c r="J80" s="2600"/>
      <c r="K80" s="2600"/>
      <c r="L80" s="2600"/>
      <c r="M80" s="2600"/>
      <c r="N80" s="2600"/>
      <c r="O80" s="2600"/>
      <c r="P80" s="2600"/>
    </row>
    <row r="81" spans="1:16" ht="15" customHeight="1">
      <c r="A81" s="3733"/>
      <c r="B81" s="3728"/>
      <c r="C81" s="3704"/>
      <c r="D81" s="2591" t="s">
        <v>396</v>
      </c>
      <c r="E81" s="2598"/>
      <c r="F81" s="2598"/>
      <c r="G81" s="2598"/>
      <c r="H81" s="2598"/>
      <c r="I81" s="2598"/>
      <c r="J81" s="2598"/>
      <c r="K81" s="2598"/>
      <c r="L81" s="2598"/>
      <c r="M81" s="2598"/>
      <c r="N81" s="2598"/>
      <c r="O81" s="2598"/>
      <c r="P81" s="2598"/>
    </row>
    <row r="82" spans="1:16">
      <c r="A82" s="3733"/>
      <c r="B82" s="3726" t="s">
        <v>627</v>
      </c>
      <c r="C82" s="3702" t="s">
        <v>612</v>
      </c>
      <c r="D82" s="2592" t="s">
        <v>634</v>
      </c>
      <c r="E82" s="2590"/>
      <c r="F82" s="2590"/>
      <c r="G82" s="2590"/>
      <c r="H82" s="2590"/>
      <c r="I82" s="2590"/>
      <c r="J82" s="2590"/>
      <c r="K82" s="2590"/>
      <c r="L82" s="2590"/>
      <c r="M82" s="2590"/>
      <c r="N82" s="2590"/>
      <c r="O82" s="2590"/>
      <c r="P82" s="2590"/>
    </row>
    <row r="83" spans="1:16">
      <c r="A83" s="3733"/>
      <c r="B83" s="3727"/>
      <c r="C83" s="3703"/>
      <c r="D83" s="2592" t="s">
        <v>395</v>
      </c>
      <c r="E83" s="2600"/>
      <c r="F83" s="2600"/>
      <c r="G83" s="2600"/>
      <c r="H83" s="2600"/>
      <c r="I83" s="2600"/>
      <c r="J83" s="2600"/>
      <c r="K83" s="2600"/>
      <c r="L83" s="2600"/>
      <c r="M83" s="2600"/>
      <c r="N83" s="2600"/>
      <c r="O83" s="2600"/>
      <c r="P83" s="2600"/>
    </row>
    <row r="84" spans="1:16">
      <c r="A84" s="3733"/>
      <c r="B84" s="3728"/>
      <c r="C84" s="3704"/>
      <c r="D84" s="2599" t="s">
        <v>396</v>
      </c>
      <c r="E84" s="2598"/>
      <c r="F84" s="2598"/>
      <c r="G84" s="2598"/>
      <c r="H84" s="2598"/>
      <c r="I84" s="2598"/>
      <c r="J84" s="2598"/>
      <c r="K84" s="2598"/>
      <c r="L84" s="2598"/>
      <c r="M84" s="2598"/>
      <c r="N84" s="2598"/>
      <c r="O84" s="2598"/>
      <c r="P84" s="2598"/>
    </row>
    <row r="85" spans="1:16" ht="15.75" thickBot="1">
      <c r="A85" s="3734"/>
      <c r="B85" s="3678" t="s">
        <v>645</v>
      </c>
      <c r="C85" s="3679"/>
      <c r="D85" s="3680"/>
      <c r="E85" s="2587"/>
      <c r="F85" s="2587"/>
      <c r="G85" s="2587"/>
      <c r="H85" s="2587"/>
      <c r="I85" s="2587"/>
      <c r="J85" s="2587"/>
      <c r="K85" s="2587"/>
      <c r="L85" s="2587"/>
      <c r="M85" s="2587"/>
      <c r="N85" s="2586"/>
      <c r="O85" s="2586"/>
      <c r="P85" s="2586"/>
    </row>
    <row r="86" spans="1:16" ht="15" customHeight="1">
      <c r="A86" s="3729" t="s">
        <v>704</v>
      </c>
      <c r="B86" s="3714" t="s">
        <v>608</v>
      </c>
      <c r="C86" s="3715"/>
      <c r="D86" s="3716"/>
      <c r="E86" s="2623"/>
      <c r="F86" s="2623"/>
      <c r="G86" s="2623"/>
      <c r="H86" s="2623"/>
      <c r="I86" s="2623"/>
      <c r="J86" s="2623"/>
      <c r="K86" s="2623"/>
      <c r="L86" s="2623"/>
      <c r="M86" s="2623"/>
      <c r="N86" s="2623"/>
      <c r="O86" s="2623"/>
      <c r="P86" s="2623"/>
    </row>
    <row r="87" spans="1:16" ht="15.75" customHeight="1">
      <c r="A87" s="3730"/>
      <c r="B87" s="2667" t="s">
        <v>628</v>
      </c>
      <c r="C87" s="3687" t="s">
        <v>610</v>
      </c>
      <c r="D87" s="3688"/>
      <c r="E87" s="2654"/>
      <c r="F87" s="2655"/>
      <c r="G87" s="2655"/>
      <c r="H87" s="2655"/>
      <c r="I87" s="2655"/>
      <c r="J87" s="2655"/>
      <c r="K87" s="2655"/>
      <c r="L87" s="2655"/>
      <c r="M87" s="2655"/>
      <c r="N87" s="2655"/>
      <c r="O87" s="2655"/>
      <c r="P87" s="2655"/>
    </row>
    <row r="88" spans="1:16">
      <c r="A88" s="3730"/>
      <c r="B88" s="3726" t="s">
        <v>629</v>
      </c>
      <c r="C88" s="3689" t="s">
        <v>612</v>
      </c>
      <c r="D88" s="2662" t="s">
        <v>634</v>
      </c>
      <c r="E88" s="2663"/>
      <c r="F88" s="2663"/>
      <c r="G88" s="2663"/>
      <c r="H88" s="2663"/>
      <c r="I88" s="2663"/>
      <c r="J88" s="2663"/>
      <c r="K88" s="2663"/>
      <c r="L88" s="2663"/>
      <c r="M88" s="2663"/>
      <c r="N88" s="2663"/>
      <c r="O88" s="2663"/>
      <c r="P88" s="2663"/>
    </row>
    <row r="89" spans="1:16">
      <c r="A89" s="3730"/>
      <c r="B89" s="3727"/>
      <c r="C89" s="3690"/>
      <c r="D89" s="2592" t="s">
        <v>395</v>
      </c>
      <c r="E89" s="2636"/>
      <c r="F89" s="2636"/>
      <c r="G89" s="2636"/>
      <c r="H89" s="2636"/>
      <c r="I89" s="2636"/>
      <c r="J89" s="2636"/>
      <c r="K89" s="2636"/>
      <c r="L89" s="2636"/>
      <c r="M89" s="2636"/>
      <c r="N89" s="2636"/>
      <c r="O89" s="2636"/>
      <c r="P89" s="2636"/>
    </row>
    <row r="90" spans="1:16">
      <c r="A90" s="3730"/>
      <c r="B90" s="3728"/>
      <c r="C90" s="3691"/>
      <c r="D90" s="2591" t="s">
        <v>396</v>
      </c>
      <c r="E90" s="2639"/>
      <c r="F90" s="2639"/>
      <c r="G90" s="2639"/>
      <c r="H90" s="2639"/>
      <c r="I90" s="2639"/>
      <c r="J90" s="2639"/>
      <c r="K90" s="2639"/>
      <c r="L90" s="2639"/>
      <c r="M90" s="2639"/>
      <c r="N90" s="2639"/>
      <c r="O90" s="2639"/>
      <c r="P90" s="2639"/>
    </row>
    <row r="91" spans="1:16">
      <c r="A91" s="3730"/>
      <c r="B91" s="3726" t="s">
        <v>630</v>
      </c>
      <c r="C91" s="3689" t="s">
        <v>612</v>
      </c>
      <c r="D91" s="2662" t="s">
        <v>634</v>
      </c>
      <c r="E91" s="2663"/>
      <c r="F91" s="2663"/>
      <c r="G91" s="2663"/>
      <c r="H91" s="2663"/>
      <c r="I91" s="2663"/>
      <c r="J91" s="2663"/>
      <c r="K91" s="2663"/>
      <c r="L91" s="2663"/>
      <c r="M91" s="2663"/>
      <c r="N91" s="2663"/>
      <c r="O91" s="2663"/>
      <c r="P91" s="2663"/>
    </row>
    <row r="92" spans="1:16">
      <c r="A92" s="3730"/>
      <c r="B92" s="3727"/>
      <c r="C92" s="3690"/>
      <c r="D92" s="2592" t="s">
        <v>395</v>
      </c>
      <c r="E92" s="2636"/>
      <c r="F92" s="2636"/>
      <c r="G92" s="2636"/>
      <c r="H92" s="2636"/>
      <c r="I92" s="2636"/>
      <c r="J92" s="2636"/>
      <c r="K92" s="2636"/>
      <c r="L92" s="2636"/>
      <c r="M92" s="2636"/>
      <c r="N92" s="2636"/>
      <c r="O92" s="2636"/>
      <c r="P92" s="2636"/>
    </row>
    <row r="93" spans="1:16">
      <c r="A93" s="3730"/>
      <c r="B93" s="3728"/>
      <c r="C93" s="3691"/>
      <c r="D93" s="2591" t="s">
        <v>396</v>
      </c>
      <c r="E93" s="2639"/>
      <c r="F93" s="2639"/>
      <c r="G93" s="2639"/>
      <c r="H93" s="2639"/>
      <c r="I93" s="2639"/>
      <c r="J93" s="2639"/>
      <c r="K93" s="2639"/>
      <c r="L93" s="2639"/>
      <c r="M93" s="2639"/>
      <c r="N93" s="2639"/>
      <c r="O93" s="2639"/>
      <c r="P93" s="2639"/>
    </row>
    <row r="94" spans="1:16">
      <c r="A94" s="3730"/>
      <c r="B94" s="3726" t="s">
        <v>631</v>
      </c>
      <c r="C94" s="3689" t="s">
        <v>612</v>
      </c>
      <c r="D94" s="2662" t="s">
        <v>634</v>
      </c>
      <c r="E94" s="2663"/>
      <c r="F94" s="2663"/>
      <c r="G94" s="2663"/>
      <c r="H94" s="2663"/>
      <c r="I94" s="2663"/>
      <c r="J94" s="2663"/>
      <c r="K94" s="2663"/>
      <c r="L94" s="2663"/>
      <c r="M94" s="2663"/>
      <c r="N94" s="2663"/>
      <c r="O94" s="2663"/>
      <c r="P94" s="2663"/>
    </row>
    <row r="95" spans="1:16">
      <c r="A95" s="3730"/>
      <c r="B95" s="3727"/>
      <c r="C95" s="3690"/>
      <c r="D95" s="2592" t="s">
        <v>395</v>
      </c>
      <c r="E95" s="2636"/>
      <c r="F95" s="2636"/>
      <c r="G95" s="2636"/>
      <c r="H95" s="2636"/>
      <c r="I95" s="2636"/>
      <c r="J95" s="2636"/>
      <c r="K95" s="2636"/>
      <c r="L95" s="2636"/>
      <c r="M95" s="2636"/>
      <c r="N95" s="2636"/>
      <c r="O95" s="2636"/>
      <c r="P95" s="2636"/>
    </row>
    <row r="96" spans="1:16">
      <c r="A96" s="3730"/>
      <c r="B96" s="3728"/>
      <c r="C96" s="3691"/>
      <c r="D96" s="2591" t="s">
        <v>396</v>
      </c>
      <c r="E96" s="2639"/>
      <c r="F96" s="2639"/>
      <c r="G96" s="2639"/>
      <c r="H96" s="2639"/>
      <c r="I96" s="2639"/>
      <c r="J96" s="2639"/>
      <c r="K96" s="2639"/>
      <c r="L96" s="2639"/>
      <c r="M96" s="2639"/>
      <c r="N96" s="2639"/>
      <c r="O96" s="2639"/>
      <c r="P96" s="2639"/>
    </row>
    <row r="97" spans="1:20">
      <c r="A97" s="3730"/>
      <c r="B97" s="3708" t="s">
        <v>629</v>
      </c>
      <c r="C97" s="3675" t="s">
        <v>613</v>
      </c>
      <c r="D97" s="2650" t="s">
        <v>634</v>
      </c>
      <c r="E97" s="2632"/>
      <c r="F97" s="2632"/>
      <c r="G97" s="2632"/>
      <c r="H97" s="2632"/>
      <c r="I97" s="2632"/>
      <c r="J97" s="2632"/>
      <c r="K97" s="2632"/>
      <c r="L97" s="2632"/>
      <c r="M97" s="2632"/>
      <c r="N97" s="2632"/>
      <c r="O97" s="2632"/>
      <c r="P97" s="2632"/>
    </row>
    <row r="98" spans="1:20">
      <c r="A98" s="3730"/>
      <c r="B98" s="3709"/>
      <c r="C98" s="3676"/>
      <c r="D98" s="2633" t="s">
        <v>395</v>
      </c>
      <c r="E98" s="2635"/>
      <c r="F98" s="2635"/>
      <c r="G98" s="2635"/>
      <c r="H98" s="2635"/>
      <c r="I98" s="2635"/>
      <c r="J98" s="2635"/>
      <c r="K98" s="2635"/>
      <c r="L98" s="2635"/>
      <c r="M98" s="2635"/>
      <c r="N98" s="2635"/>
      <c r="O98" s="2635"/>
      <c r="P98" s="2635"/>
    </row>
    <row r="99" spans="1:20">
      <c r="A99" s="3730"/>
      <c r="B99" s="3710"/>
      <c r="C99" s="3677"/>
      <c r="D99" s="2634" t="s">
        <v>396</v>
      </c>
      <c r="E99" s="2652"/>
      <c r="F99" s="2652"/>
      <c r="G99" s="2652"/>
      <c r="H99" s="2652"/>
      <c r="I99" s="2652"/>
      <c r="J99" s="2652"/>
      <c r="K99" s="2652"/>
      <c r="L99" s="2652"/>
      <c r="M99" s="2652"/>
      <c r="N99" s="2652"/>
      <c r="O99" s="2652"/>
      <c r="P99" s="2652"/>
    </row>
    <row r="100" spans="1:20">
      <c r="A100" s="3730"/>
      <c r="B100" s="3708" t="s">
        <v>630</v>
      </c>
      <c r="C100" s="3675" t="s">
        <v>613</v>
      </c>
      <c r="D100" s="2650" t="s">
        <v>634</v>
      </c>
      <c r="E100" s="2632"/>
      <c r="F100" s="2632"/>
      <c r="G100" s="2632"/>
      <c r="H100" s="2632"/>
      <c r="I100" s="2632"/>
      <c r="J100" s="2632"/>
      <c r="K100" s="2632"/>
      <c r="L100" s="2632"/>
      <c r="M100" s="2632"/>
      <c r="N100" s="2632"/>
      <c r="O100" s="2632"/>
      <c r="P100" s="2632"/>
    </row>
    <row r="101" spans="1:20">
      <c r="A101" s="3730"/>
      <c r="B101" s="3709"/>
      <c r="C101" s="3676"/>
      <c r="D101" s="2633" t="s">
        <v>395</v>
      </c>
      <c r="E101" s="2635"/>
      <c r="F101" s="2635"/>
      <c r="G101" s="2635"/>
      <c r="H101" s="2635"/>
      <c r="I101" s="2635"/>
      <c r="J101" s="2635"/>
      <c r="K101" s="2635"/>
      <c r="L101" s="2635"/>
      <c r="M101" s="2635"/>
      <c r="N101" s="2635"/>
      <c r="O101" s="2635"/>
      <c r="P101" s="2635"/>
    </row>
    <row r="102" spans="1:20">
      <c r="A102" s="3730"/>
      <c r="B102" s="3710"/>
      <c r="C102" s="3677"/>
      <c r="D102" s="2634" t="s">
        <v>396</v>
      </c>
      <c r="E102" s="2652"/>
      <c r="F102" s="2652"/>
      <c r="G102" s="2652"/>
      <c r="H102" s="2652"/>
      <c r="I102" s="2652"/>
      <c r="J102" s="2652"/>
      <c r="K102" s="2652"/>
      <c r="L102" s="2652"/>
      <c r="M102" s="2652"/>
      <c r="N102" s="2652"/>
      <c r="O102" s="2652"/>
      <c r="P102" s="2652"/>
    </row>
    <row r="103" spans="1:20">
      <c r="A103" s="3730"/>
      <c r="B103" s="3709" t="s">
        <v>631</v>
      </c>
      <c r="C103" s="3676" t="s">
        <v>613</v>
      </c>
      <c r="D103" s="2629" t="s">
        <v>634</v>
      </c>
      <c r="E103" s="2630"/>
      <c r="F103" s="2630"/>
      <c r="G103" s="2630"/>
      <c r="H103" s="2630"/>
      <c r="I103" s="2630"/>
      <c r="J103" s="2630"/>
      <c r="K103" s="2630"/>
      <c r="L103" s="2630"/>
      <c r="M103" s="2630"/>
      <c r="N103" s="2630"/>
      <c r="O103" s="2630"/>
      <c r="P103" s="2630"/>
    </row>
    <row r="104" spans="1:20">
      <c r="A104" s="3730"/>
      <c r="B104" s="3709"/>
      <c r="C104" s="3676"/>
      <c r="D104" s="2633" t="s">
        <v>395</v>
      </c>
      <c r="E104" s="2671"/>
      <c r="F104" s="2671"/>
      <c r="G104" s="2671"/>
      <c r="H104" s="2671"/>
      <c r="I104" s="2671"/>
      <c r="J104" s="2671"/>
      <c r="K104" s="2671"/>
      <c r="L104" s="2671"/>
      <c r="M104" s="2671"/>
      <c r="N104" s="2671"/>
      <c r="O104" s="2671"/>
      <c r="P104" s="2671"/>
    </row>
    <row r="105" spans="1:20">
      <c r="A105" s="3730"/>
      <c r="B105" s="3709"/>
      <c r="C105" s="3677"/>
      <c r="D105" s="2634" t="s">
        <v>396</v>
      </c>
      <c r="E105" s="2652"/>
      <c r="F105" s="2652"/>
      <c r="G105" s="2652"/>
      <c r="H105" s="2652"/>
      <c r="I105" s="2652"/>
      <c r="J105" s="2652"/>
      <c r="K105" s="2652"/>
      <c r="L105" s="2652"/>
      <c r="M105" s="2652"/>
      <c r="N105" s="2652"/>
      <c r="O105" s="2652"/>
      <c r="P105" s="2652"/>
    </row>
    <row r="106" spans="1:20" ht="15.75" thickBot="1">
      <c r="A106" s="3731"/>
      <c r="B106" s="3678" t="s">
        <v>645</v>
      </c>
      <c r="C106" s="3679"/>
      <c r="D106" s="3680"/>
      <c r="E106" s="2595"/>
      <c r="F106" s="2595"/>
      <c r="G106" s="2595"/>
      <c r="H106" s="2595"/>
      <c r="I106" s="2595"/>
      <c r="J106" s="2595"/>
      <c r="K106" s="2595"/>
      <c r="L106" s="2595"/>
      <c r="M106" s="2595"/>
      <c r="N106" s="2594"/>
      <c r="O106" s="2594"/>
      <c r="P106" s="2594"/>
    </row>
    <row r="107" spans="1:20">
      <c r="A107" s="3735" t="s">
        <v>712</v>
      </c>
      <c r="B107" s="3714" t="s">
        <v>608</v>
      </c>
      <c r="C107" s="3715"/>
      <c r="D107" s="3716"/>
      <c r="E107" s="2623"/>
      <c r="F107" s="2623"/>
      <c r="G107" s="2623"/>
      <c r="H107" s="2623"/>
      <c r="I107" s="2623"/>
      <c r="J107" s="2623"/>
      <c r="K107" s="2623"/>
      <c r="L107" s="2623"/>
      <c r="M107" s="2623"/>
      <c r="N107" s="2623"/>
      <c r="O107" s="2623"/>
      <c r="P107" s="2621"/>
    </row>
    <row r="108" spans="1:20" ht="44.25" customHeight="1">
      <c r="A108" s="3736"/>
      <c r="B108" s="2670" t="s">
        <v>713</v>
      </c>
      <c r="C108" s="3687" t="s">
        <v>610</v>
      </c>
      <c r="D108" s="3688"/>
      <c r="E108" s="2654"/>
      <c r="F108" s="2655"/>
      <c r="G108" s="2655"/>
      <c r="H108" s="2655"/>
      <c r="I108" s="2655"/>
      <c r="J108" s="2655"/>
      <c r="K108" s="2655"/>
      <c r="L108" s="2655"/>
      <c r="M108" s="2655"/>
      <c r="N108" s="2655"/>
      <c r="O108" s="2655"/>
      <c r="P108" s="2655"/>
    </row>
    <row r="109" spans="1:20" ht="15" customHeight="1">
      <c r="A109" s="3736"/>
      <c r="B109" s="3853" t="s">
        <v>714</v>
      </c>
      <c r="C109" s="3689" t="s">
        <v>612</v>
      </c>
      <c r="D109" s="2662" t="s">
        <v>634</v>
      </c>
      <c r="E109" s="2663"/>
      <c r="F109" s="2663"/>
      <c r="G109" s="2663"/>
      <c r="H109" s="2663"/>
      <c r="I109" s="2663"/>
      <c r="J109" s="2663"/>
      <c r="K109" s="2663"/>
      <c r="L109" s="2663"/>
      <c r="M109" s="2663"/>
      <c r="N109" s="2663"/>
      <c r="O109" s="2663"/>
      <c r="P109" s="2663"/>
    </row>
    <row r="110" spans="1:20">
      <c r="A110" s="3736"/>
      <c r="B110" s="3727"/>
      <c r="C110" s="3690"/>
      <c r="D110" s="2592" t="s">
        <v>395</v>
      </c>
      <c r="E110" s="2636"/>
      <c r="F110" s="2636"/>
      <c r="G110" s="2636"/>
      <c r="H110" s="2636"/>
      <c r="I110" s="2636"/>
      <c r="J110" s="2636"/>
      <c r="K110" s="2636"/>
      <c r="L110" s="2636"/>
      <c r="M110" s="2636"/>
      <c r="N110" s="2636"/>
      <c r="O110" s="2636"/>
      <c r="P110" s="2636"/>
    </row>
    <row r="111" spans="1:20" ht="15" customHeight="1">
      <c r="A111" s="3736"/>
      <c r="B111" s="3728"/>
      <c r="C111" s="3691"/>
      <c r="D111" s="2591" t="s">
        <v>396</v>
      </c>
      <c r="E111" s="2639"/>
      <c r="F111" s="2639"/>
      <c r="G111" s="2639"/>
      <c r="H111" s="2639"/>
      <c r="I111" s="2639"/>
      <c r="J111" s="2639"/>
      <c r="K111" s="2639"/>
      <c r="L111" s="2639"/>
      <c r="M111" s="2639"/>
      <c r="N111" s="2639"/>
      <c r="O111" s="2639"/>
      <c r="P111" s="2639"/>
    </row>
    <row r="112" spans="1:20">
      <c r="A112" s="3736"/>
      <c r="B112" s="3747" t="s">
        <v>711</v>
      </c>
      <c r="C112" s="3689" t="s">
        <v>612</v>
      </c>
      <c r="D112" s="2662" t="s">
        <v>634</v>
      </c>
      <c r="E112" s="2663"/>
      <c r="F112" s="2663"/>
      <c r="G112" s="2663"/>
      <c r="H112" s="2663"/>
      <c r="I112" s="2663"/>
      <c r="J112" s="2663"/>
      <c r="K112" s="2663"/>
      <c r="L112" s="2663"/>
      <c r="M112" s="2663"/>
      <c r="N112" s="2663"/>
      <c r="O112" s="2663"/>
      <c r="P112" s="2663"/>
      <c r="T112" s="2828"/>
    </row>
    <row r="113" spans="1:16">
      <c r="A113" s="3736"/>
      <c r="B113" s="3727"/>
      <c r="C113" s="3690"/>
      <c r="D113" s="2592" t="s">
        <v>395</v>
      </c>
      <c r="E113" s="2636"/>
      <c r="F113" s="2636"/>
      <c r="G113" s="2636"/>
      <c r="H113" s="2636"/>
      <c r="I113" s="2636"/>
      <c r="J113" s="2636"/>
      <c r="K113" s="2636"/>
      <c r="L113" s="2636"/>
      <c r="M113" s="2636"/>
      <c r="N113" s="2636"/>
      <c r="O113" s="2636"/>
      <c r="P113" s="2636"/>
    </row>
    <row r="114" spans="1:16">
      <c r="A114" s="3736"/>
      <c r="B114" s="3728"/>
      <c r="C114" s="3691"/>
      <c r="D114" s="2591" t="s">
        <v>396</v>
      </c>
      <c r="E114" s="2639"/>
      <c r="F114" s="2639"/>
      <c r="G114" s="2639"/>
      <c r="H114" s="2639"/>
      <c r="I114" s="2639"/>
      <c r="J114" s="2639"/>
      <c r="K114" s="2639"/>
      <c r="L114" s="2639"/>
      <c r="M114" s="2639"/>
      <c r="N114" s="2639"/>
      <c r="O114" s="2639"/>
      <c r="P114" s="2639"/>
    </row>
    <row r="115" spans="1:16" ht="15" customHeight="1">
      <c r="A115" s="3736"/>
      <c r="B115" s="3853" t="s">
        <v>714</v>
      </c>
      <c r="C115" s="3676" t="s">
        <v>613</v>
      </c>
      <c r="D115" s="2629" t="s">
        <v>634</v>
      </c>
      <c r="E115" s="2630"/>
      <c r="F115" s="2630"/>
      <c r="G115" s="2630"/>
      <c r="H115" s="2630"/>
      <c r="I115" s="2630"/>
      <c r="J115" s="2630"/>
      <c r="K115" s="2630"/>
      <c r="L115" s="2630"/>
      <c r="M115" s="2630"/>
      <c r="N115" s="2630"/>
      <c r="O115" s="2630"/>
      <c r="P115" s="2630"/>
    </row>
    <row r="116" spans="1:16">
      <c r="A116" s="3736"/>
      <c r="B116" s="3727"/>
      <c r="C116" s="3676"/>
      <c r="D116" s="2633" t="s">
        <v>395</v>
      </c>
      <c r="E116" s="2635"/>
      <c r="F116" s="2635"/>
      <c r="G116" s="2635"/>
      <c r="H116" s="2635"/>
      <c r="I116" s="2635"/>
      <c r="J116" s="2635"/>
      <c r="K116" s="2635"/>
      <c r="L116" s="2635"/>
      <c r="M116" s="2635"/>
      <c r="N116" s="2635"/>
      <c r="O116" s="2635"/>
      <c r="P116" s="2635"/>
    </row>
    <row r="117" spans="1:16">
      <c r="A117" s="3736"/>
      <c r="B117" s="3728"/>
      <c r="C117" s="3676"/>
      <c r="D117" s="2672" t="s">
        <v>396</v>
      </c>
      <c r="E117" s="2671"/>
      <c r="F117" s="2671"/>
      <c r="G117" s="2671"/>
      <c r="H117" s="2671"/>
      <c r="I117" s="2671"/>
      <c r="J117" s="2671"/>
      <c r="K117" s="2671"/>
      <c r="L117" s="2671"/>
      <c r="M117" s="2671"/>
      <c r="N117" s="2671"/>
      <c r="O117" s="2671"/>
      <c r="P117" s="2671"/>
    </row>
    <row r="118" spans="1:16" ht="15" customHeight="1">
      <c r="A118" s="3736"/>
      <c r="B118" s="3747" t="s">
        <v>711</v>
      </c>
      <c r="C118" s="3675" t="s">
        <v>613</v>
      </c>
      <c r="D118" s="2650" t="s">
        <v>634</v>
      </c>
      <c r="E118" s="2632"/>
      <c r="F118" s="2632"/>
      <c r="G118" s="2632"/>
      <c r="H118" s="2632"/>
      <c r="I118" s="2632"/>
      <c r="J118" s="2632"/>
      <c r="K118" s="2632"/>
      <c r="L118" s="2632"/>
      <c r="M118" s="2632"/>
      <c r="N118" s="2632"/>
      <c r="O118" s="2632"/>
      <c r="P118" s="2632"/>
    </row>
    <row r="119" spans="1:16">
      <c r="A119" s="3736"/>
      <c r="B119" s="3727"/>
      <c r="C119" s="3676"/>
      <c r="D119" s="2633" t="s">
        <v>395</v>
      </c>
      <c r="E119" s="2635"/>
      <c r="F119" s="2635"/>
      <c r="G119" s="2635"/>
      <c r="H119" s="2635"/>
      <c r="I119" s="2635"/>
      <c r="J119" s="2635"/>
      <c r="K119" s="2635"/>
      <c r="L119" s="2635"/>
      <c r="M119" s="2635"/>
      <c r="N119" s="2635"/>
      <c r="O119" s="2635"/>
      <c r="P119" s="2635"/>
    </row>
    <row r="120" spans="1:16">
      <c r="A120" s="3736"/>
      <c r="B120" s="3728"/>
      <c r="C120" s="3677"/>
      <c r="D120" s="2634" t="s">
        <v>396</v>
      </c>
      <c r="E120" s="2652"/>
      <c r="F120" s="2652"/>
      <c r="G120" s="2652"/>
      <c r="H120" s="2652"/>
      <c r="I120" s="2652"/>
      <c r="J120" s="2652"/>
      <c r="K120" s="2652"/>
      <c r="L120" s="2652"/>
      <c r="M120" s="2652"/>
      <c r="N120" s="2652"/>
      <c r="O120" s="2652"/>
      <c r="P120" s="2652"/>
    </row>
    <row r="121" spans="1:16" ht="15.75" thickBot="1">
      <c r="A121" s="3737"/>
      <c r="B121" s="3678" t="s">
        <v>645</v>
      </c>
      <c r="C121" s="3679"/>
      <c r="D121" s="3680"/>
      <c r="E121" s="2587"/>
      <c r="F121" s="2587"/>
      <c r="G121" s="2587"/>
      <c r="H121" s="2587"/>
      <c r="I121" s="2587"/>
      <c r="J121" s="2587"/>
      <c r="K121" s="2587"/>
      <c r="L121" s="2587"/>
      <c r="M121" s="2587"/>
      <c r="N121" s="2586"/>
      <c r="O121" s="2586"/>
      <c r="P121" s="2586"/>
    </row>
    <row r="122" spans="1:16" ht="15.75" thickBot="1">
      <c r="A122" s="3739" t="s">
        <v>632</v>
      </c>
      <c r="B122" s="3740"/>
      <c r="C122" s="3740"/>
      <c r="D122" s="3741"/>
      <c r="E122" s="2624"/>
      <c r="F122" s="2625"/>
      <c r="G122" s="2626"/>
      <c r="H122" s="2624"/>
      <c r="I122" s="2625"/>
      <c r="J122" s="2626"/>
      <c r="K122" s="2624"/>
      <c r="L122" s="2625"/>
      <c r="M122" s="2627"/>
      <c r="N122" s="2628"/>
      <c r="O122" s="2625"/>
      <c r="P122" s="2627"/>
    </row>
    <row r="123" spans="1:16" ht="15.75" customHeight="1" thickBot="1">
      <c r="A123" s="3742" t="s">
        <v>646</v>
      </c>
      <c r="B123" s="3740"/>
      <c r="C123" s="3740"/>
      <c r="D123" s="3741"/>
      <c r="E123" s="2587"/>
      <c r="F123" s="2587"/>
      <c r="G123" s="2587"/>
      <c r="H123" s="2587"/>
      <c r="I123" s="2587"/>
      <c r="J123" s="2587"/>
      <c r="K123" s="2587"/>
      <c r="L123" s="2587"/>
      <c r="M123" s="2587"/>
      <c r="N123" s="2586"/>
      <c r="O123" s="2586"/>
      <c r="P123" s="2586"/>
    </row>
    <row r="124" spans="1:16">
      <c r="A124" s="2585"/>
      <c r="B124" s="2584"/>
      <c r="C124" s="2584"/>
      <c r="D124" s="2584"/>
      <c r="E124" s="2584"/>
      <c r="F124" s="2584"/>
      <c r="G124" s="2584"/>
      <c r="H124" s="2584"/>
      <c r="I124" s="2584"/>
      <c r="J124" s="2584"/>
      <c r="K124" s="2584"/>
      <c r="L124" s="2584"/>
      <c r="M124" s="2583"/>
      <c r="N124" s="2580"/>
      <c r="O124" s="2582"/>
      <c r="P124" s="2582"/>
    </row>
    <row r="125" spans="1:16">
      <c r="A125" s="2585"/>
      <c r="B125" s="2584"/>
      <c r="C125" s="2584"/>
      <c r="D125" s="2584"/>
      <c r="E125" s="2584"/>
      <c r="F125" s="2584"/>
      <c r="G125" s="2584"/>
      <c r="H125" s="2584"/>
      <c r="I125" s="2584"/>
      <c r="J125" s="2584"/>
      <c r="K125" s="2584"/>
      <c r="L125" s="2584"/>
      <c r="M125" s="2583"/>
      <c r="N125" s="2580"/>
      <c r="O125" s="2582"/>
      <c r="P125" s="2582"/>
    </row>
    <row r="126" spans="1:16">
      <c r="A126" s="2580"/>
      <c r="B126" s="2584"/>
      <c r="C126" s="2584"/>
      <c r="D126" s="2584"/>
      <c r="E126" s="2584"/>
      <c r="F126" s="2584"/>
      <c r="G126" s="2584"/>
      <c r="H126" s="2584"/>
      <c r="I126" s="2584"/>
      <c r="J126" s="2584"/>
      <c r="K126" s="2584"/>
      <c r="L126" s="2584"/>
      <c r="M126" s="2583"/>
      <c r="N126" s="2580"/>
      <c r="O126" s="2582"/>
      <c r="P126" s="2582"/>
    </row>
    <row r="127" spans="1:16" ht="18.75">
      <c r="A127" s="2616" t="s">
        <v>633</v>
      </c>
      <c r="B127" s="2580"/>
      <c r="C127" s="2580"/>
      <c r="D127" s="2580"/>
      <c r="E127" s="2581"/>
      <c r="F127" s="2580"/>
      <c r="G127" s="2580"/>
      <c r="H127" s="2580"/>
      <c r="I127" s="2580"/>
      <c r="J127" s="2580"/>
      <c r="K127" s="2580"/>
      <c r="L127" s="2580"/>
      <c r="M127" s="2580"/>
      <c r="N127" s="2580"/>
      <c r="O127" s="2580"/>
      <c r="P127" s="2580"/>
    </row>
    <row r="128" spans="1:16" ht="18.75">
      <c r="A128" s="2616"/>
      <c r="B128" s="2580"/>
      <c r="C128" s="2580"/>
      <c r="D128" s="2580"/>
      <c r="E128" s="2581"/>
      <c r="F128" s="2580"/>
      <c r="G128" s="2580"/>
      <c r="H128" s="2580"/>
      <c r="I128" s="2580"/>
      <c r="J128" s="2580"/>
      <c r="K128" s="2580"/>
      <c r="L128" s="2580"/>
      <c r="M128" s="2580"/>
      <c r="N128" s="2580"/>
      <c r="O128" s="2580"/>
      <c r="P128" s="2580"/>
    </row>
    <row r="129" spans="1:16">
      <c r="A129" s="2582"/>
      <c r="B129" s="2582"/>
      <c r="C129" s="3665" t="s">
        <v>366</v>
      </c>
      <c r="D129" s="3666"/>
      <c r="E129" s="3667" t="s">
        <v>165</v>
      </c>
      <c r="F129" s="3667"/>
      <c r="G129" s="3667"/>
      <c r="H129" s="3668" t="s">
        <v>174</v>
      </c>
      <c r="I129" s="3668"/>
      <c r="J129" s="3668"/>
      <c r="K129" s="3668" t="s">
        <v>198</v>
      </c>
      <c r="L129" s="3668"/>
      <c r="M129" s="3668"/>
      <c r="N129" s="3669" t="s">
        <v>195</v>
      </c>
      <c r="O129" s="3670"/>
      <c r="P129" s="3671"/>
    </row>
    <row r="130" spans="1:16">
      <c r="A130" s="2582"/>
      <c r="B130" s="2582"/>
      <c r="C130" s="3655" t="s">
        <v>371</v>
      </c>
      <c r="D130" s="3656"/>
      <c r="E130" s="3657" t="s">
        <v>373</v>
      </c>
      <c r="F130" s="3657"/>
      <c r="G130" s="3657"/>
      <c r="H130" s="3658" t="s">
        <v>173</v>
      </c>
      <c r="I130" s="3658"/>
      <c r="J130" s="3658"/>
      <c r="K130" s="3658" t="s">
        <v>197</v>
      </c>
      <c r="L130" s="3658"/>
      <c r="M130" s="3658"/>
      <c r="N130" s="3659" t="s">
        <v>194</v>
      </c>
      <c r="O130" s="3660"/>
      <c r="P130" s="3661"/>
    </row>
    <row r="131" spans="1:16" ht="15" customHeight="1">
      <c r="A131" s="2582"/>
      <c r="B131" s="2582"/>
      <c r="C131" s="3662" t="s">
        <v>603</v>
      </c>
      <c r="D131" s="3663"/>
      <c r="E131" s="2657"/>
      <c r="F131" s="2614"/>
      <c r="G131" s="2658"/>
      <c r="H131" s="2659"/>
      <c r="I131" s="2660"/>
      <c r="J131" s="2661"/>
      <c r="K131" s="2659"/>
      <c r="L131" s="2660"/>
      <c r="M131" s="2661"/>
      <c r="N131" s="2659"/>
      <c r="O131" s="2660"/>
      <c r="P131" s="2661"/>
    </row>
    <row r="132" spans="1:16" ht="15" customHeight="1">
      <c r="A132" s="2582"/>
      <c r="B132" s="2582"/>
      <c r="C132" s="3738" t="s">
        <v>604</v>
      </c>
      <c r="D132" s="3693"/>
      <c r="E132" s="2615">
        <v>7</v>
      </c>
      <c r="F132" s="2615">
        <v>28</v>
      </c>
      <c r="G132" s="2615">
        <v>365</v>
      </c>
      <c r="H132" s="2615">
        <v>7</v>
      </c>
      <c r="I132" s="2615">
        <v>28</v>
      </c>
      <c r="J132" s="2615">
        <v>365</v>
      </c>
      <c r="K132" s="2615">
        <v>7</v>
      </c>
      <c r="L132" s="2615">
        <v>28</v>
      </c>
      <c r="M132" s="2615">
        <v>365</v>
      </c>
      <c r="N132" s="2615">
        <v>7</v>
      </c>
      <c r="O132" s="2615">
        <v>28</v>
      </c>
      <c r="P132" s="2615">
        <v>365</v>
      </c>
    </row>
    <row r="133" spans="1:16" ht="15" customHeight="1">
      <c r="A133" s="2582"/>
      <c r="B133" s="2582"/>
      <c r="C133" s="2614"/>
      <c r="D133" s="2614"/>
      <c r="E133" s="2613"/>
      <c r="F133" s="2613"/>
      <c r="G133" s="2613"/>
      <c r="H133" s="2613"/>
      <c r="I133" s="2613"/>
      <c r="J133" s="2613"/>
      <c r="K133" s="2613"/>
      <c r="L133" s="2613"/>
      <c r="M133" s="2613"/>
      <c r="N133" s="2613"/>
      <c r="O133" s="2613"/>
      <c r="P133" s="2613"/>
    </row>
    <row r="134" spans="1:16" ht="15" customHeight="1">
      <c r="A134" s="2612" t="s">
        <v>605</v>
      </c>
      <c r="B134" s="2611" t="s">
        <v>606</v>
      </c>
      <c r="C134" s="3694" t="s">
        <v>607</v>
      </c>
      <c r="D134" s="3695"/>
      <c r="E134" s="2610"/>
      <c r="F134" s="2610"/>
      <c r="G134" s="2610"/>
      <c r="H134" s="2610"/>
      <c r="I134" s="2610"/>
      <c r="J134" s="2610"/>
      <c r="K134" s="2610"/>
      <c r="L134" s="2610"/>
      <c r="M134" s="2610"/>
      <c r="N134" s="2580"/>
      <c r="O134" s="2580"/>
      <c r="P134" s="2580"/>
    </row>
    <row r="135" spans="1:16" ht="15" customHeight="1">
      <c r="A135" s="3743" t="s">
        <v>640</v>
      </c>
      <c r="B135" s="3699" t="s">
        <v>608</v>
      </c>
      <c r="C135" s="3700"/>
      <c r="D135" s="3701"/>
      <c r="E135" s="2620"/>
      <c r="F135" s="2620"/>
      <c r="G135" s="2620"/>
      <c r="H135" s="2620"/>
      <c r="I135" s="2620"/>
      <c r="J135" s="2620"/>
      <c r="K135" s="2620"/>
      <c r="L135" s="2620"/>
      <c r="M135" s="2620"/>
      <c r="N135" s="2622"/>
      <c r="O135" s="2622"/>
      <c r="P135" s="2622"/>
    </row>
    <row r="136" spans="1:16" ht="15" customHeight="1">
      <c r="A136" s="3697"/>
      <c r="B136" s="2665" t="s">
        <v>609</v>
      </c>
      <c r="C136" s="3687" t="s">
        <v>610</v>
      </c>
      <c r="D136" s="3688"/>
      <c r="E136" s="2654"/>
      <c r="F136" s="2655"/>
      <c r="G136" s="2655"/>
      <c r="H136" s="2655"/>
      <c r="I136" s="2655"/>
      <c r="J136" s="2655"/>
      <c r="K136" s="2655"/>
      <c r="L136" s="2655"/>
      <c r="M136" s="2655"/>
      <c r="N136" s="2656"/>
      <c r="O136" s="2656"/>
      <c r="P136" s="2656"/>
    </row>
    <row r="137" spans="1:16" ht="15" customHeight="1">
      <c r="A137" s="3697"/>
      <c r="B137" s="3705" t="s">
        <v>611</v>
      </c>
      <c r="C137" s="3702" t="s">
        <v>612</v>
      </c>
      <c r="D137" s="2644" t="s">
        <v>634</v>
      </c>
      <c r="E137" s="2609"/>
      <c r="F137" s="2609"/>
      <c r="G137" s="2609"/>
      <c r="H137" s="2609"/>
      <c r="I137" s="2609"/>
      <c r="J137" s="2609"/>
      <c r="K137" s="2609"/>
      <c r="L137" s="2609"/>
      <c r="M137" s="2645"/>
      <c r="N137" s="2609"/>
      <c r="O137" s="2609"/>
      <c r="P137" s="2609"/>
    </row>
    <row r="138" spans="1:16">
      <c r="A138" s="3697"/>
      <c r="B138" s="3706"/>
      <c r="C138" s="3703"/>
      <c r="D138" s="2592" t="s">
        <v>395</v>
      </c>
      <c r="E138" s="2590"/>
      <c r="F138" s="2590"/>
      <c r="G138" s="2590"/>
      <c r="H138" s="2590"/>
      <c r="I138" s="2590"/>
      <c r="J138" s="2590"/>
      <c r="K138" s="2590"/>
      <c r="L138" s="2590"/>
      <c r="M138" s="2607"/>
      <c r="N138" s="2590"/>
      <c r="O138" s="2590"/>
      <c r="P138" s="2590"/>
    </row>
    <row r="139" spans="1:16" ht="15" customHeight="1">
      <c r="A139" s="3697"/>
      <c r="B139" s="3707"/>
      <c r="C139" s="3704"/>
      <c r="D139" s="2591" t="s">
        <v>396</v>
      </c>
      <c r="E139" s="2598"/>
      <c r="F139" s="2598"/>
      <c r="G139" s="2598"/>
      <c r="H139" s="2598"/>
      <c r="I139" s="2598"/>
      <c r="J139" s="2598"/>
      <c r="K139" s="2598"/>
      <c r="L139" s="2598"/>
      <c r="M139" s="2646"/>
      <c r="N139" s="2598"/>
      <c r="O139" s="2598"/>
      <c r="P139" s="2598"/>
    </row>
    <row r="140" spans="1:16" ht="15" customHeight="1">
      <c r="A140" s="3697"/>
      <c r="B140" s="3705" t="s">
        <v>639</v>
      </c>
      <c r="C140" s="3689" t="s">
        <v>612</v>
      </c>
      <c r="D140" s="2641" t="s">
        <v>634</v>
      </c>
      <c r="E140" s="2642"/>
      <c r="F140" s="2642"/>
      <c r="G140" s="2642"/>
      <c r="H140" s="2642"/>
      <c r="I140" s="2642"/>
      <c r="J140" s="2642"/>
      <c r="K140" s="2642"/>
      <c r="L140" s="2642"/>
      <c r="M140" s="2643"/>
      <c r="N140" s="2642"/>
      <c r="O140" s="2642"/>
      <c r="P140" s="2642"/>
    </row>
    <row r="141" spans="1:16">
      <c r="A141" s="3697"/>
      <c r="B141" s="3706"/>
      <c r="C141" s="3690"/>
      <c r="D141" s="2592" t="s">
        <v>395</v>
      </c>
      <c r="E141" s="2637"/>
      <c r="F141" s="2637"/>
      <c r="G141" s="2637"/>
      <c r="H141" s="2637"/>
      <c r="I141" s="2637"/>
      <c r="J141" s="2637"/>
      <c r="K141" s="2637"/>
      <c r="L141" s="2637"/>
      <c r="M141" s="2638"/>
      <c r="N141" s="2637"/>
      <c r="O141" s="2637"/>
      <c r="P141" s="2637"/>
    </row>
    <row r="142" spans="1:16">
      <c r="A142" s="3697"/>
      <c r="B142" s="3707"/>
      <c r="C142" s="3691"/>
      <c r="D142" s="2599" t="s">
        <v>396</v>
      </c>
      <c r="E142" s="2639"/>
      <c r="F142" s="2639"/>
      <c r="G142" s="2639"/>
      <c r="H142" s="2639"/>
      <c r="I142" s="2639"/>
      <c r="J142" s="2639"/>
      <c r="K142" s="2639"/>
      <c r="L142" s="2639"/>
      <c r="M142" s="2640"/>
      <c r="N142" s="2637"/>
      <c r="O142" s="2637"/>
      <c r="P142" s="2637"/>
    </row>
    <row r="143" spans="1:16" ht="15" customHeight="1">
      <c r="A143" s="3697"/>
      <c r="B143" s="3705" t="s">
        <v>614</v>
      </c>
      <c r="C143" s="3702" t="s">
        <v>612</v>
      </c>
      <c r="D143" s="2644" t="s">
        <v>634</v>
      </c>
      <c r="E143" s="2609"/>
      <c r="F143" s="2609"/>
      <c r="G143" s="2609"/>
      <c r="H143" s="2609"/>
      <c r="I143" s="2609"/>
      <c r="J143" s="2609"/>
      <c r="K143" s="2609"/>
      <c r="L143" s="2609"/>
      <c r="M143" s="2645"/>
      <c r="N143" s="2609"/>
      <c r="O143" s="2609"/>
      <c r="P143" s="2609"/>
    </row>
    <row r="144" spans="1:16">
      <c r="A144" s="3697"/>
      <c r="B144" s="3706"/>
      <c r="C144" s="3703"/>
      <c r="D144" s="2592" t="s">
        <v>395</v>
      </c>
      <c r="E144" s="2603"/>
      <c r="F144" s="2603"/>
      <c r="G144" s="2603"/>
      <c r="H144" s="2603"/>
      <c r="I144" s="2603"/>
      <c r="J144" s="2603"/>
      <c r="K144" s="2603"/>
      <c r="L144" s="2603"/>
      <c r="M144" s="2608"/>
      <c r="N144" s="2603"/>
      <c r="O144" s="2603"/>
      <c r="P144" s="2603"/>
    </row>
    <row r="145" spans="1:16" ht="15" customHeight="1">
      <c r="A145" s="3697"/>
      <c r="B145" s="3707"/>
      <c r="C145" s="3704"/>
      <c r="D145" s="2591" t="s">
        <v>396</v>
      </c>
      <c r="E145" s="2598"/>
      <c r="F145" s="2598"/>
      <c r="G145" s="2598"/>
      <c r="H145" s="2598"/>
      <c r="I145" s="2598"/>
      <c r="J145" s="2598"/>
      <c r="K145" s="2598"/>
      <c r="L145" s="2598"/>
      <c r="M145" s="2646"/>
      <c r="N145" s="2598"/>
      <c r="O145" s="2598"/>
      <c r="P145" s="2598"/>
    </row>
    <row r="146" spans="1:16" ht="15" customHeight="1">
      <c r="A146" s="3697"/>
      <c r="B146" s="3708" t="s">
        <v>611</v>
      </c>
      <c r="C146" s="3672" t="s">
        <v>613</v>
      </c>
      <c r="D146" s="2647" t="s">
        <v>634</v>
      </c>
      <c r="E146" s="2648"/>
      <c r="F146" s="2648"/>
      <c r="G146" s="2648"/>
      <c r="H146" s="2648"/>
      <c r="I146" s="2648"/>
      <c r="J146" s="2648"/>
      <c r="K146" s="2648"/>
      <c r="L146" s="2648"/>
      <c r="M146" s="2649"/>
      <c r="N146" s="2648"/>
      <c r="O146" s="2648"/>
      <c r="P146" s="2648"/>
    </row>
    <row r="147" spans="1:16">
      <c r="A147" s="3697"/>
      <c r="B147" s="3709"/>
      <c r="C147" s="3673"/>
      <c r="D147" s="2589" t="s">
        <v>395</v>
      </c>
      <c r="E147" s="2588"/>
      <c r="F147" s="2588"/>
      <c r="G147" s="2588"/>
      <c r="H147" s="2588"/>
      <c r="I147" s="2588"/>
      <c r="J147" s="2588"/>
      <c r="K147" s="2588"/>
      <c r="L147" s="2588"/>
      <c r="M147" s="2606"/>
      <c r="N147" s="2588"/>
      <c r="O147" s="2588"/>
      <c r="P147" s="2588"/>
    </row>
    <row r="148" spans="1:16">
      <c r="A148" s="3697"/>
      <c r="B148" s="3710"/>
      <c r="C148" s="3674"/>
      <c r="D148" s="2604" t="s">
        <v>396</v>
      </c>
      <c r="E148" s="2596"/>
      <c r="F148" s="2596"/>
      <c r="G148" s="2596"/>
      <c r="H148" s="2596"/>
      <c r="I148" s="2596"/>
      <c r="J148" s="2596"/>
      <c r="K148" s="2596"/>
      <c r="L148" s="2596"/>
      <c r="M148" s="2605"/>
      <c r="N148" s="2597"/>
      <c r="O148" s="2597"/>
      <c r="P148" s="2597"/>
    </row>
    <row r="149" spans="1:16" ht="15" customHeight="1">
      <c r="A149" s="3697"/>
      <c r="B149" s="3708" t="s">
        <v>639</v>
      </c>
      <c r="C149" s="3675" t="s">
        <v>613</v>
      </c>
      <c r="D149" s="2650" t="s">
        <v>634</v>
      </c>
      <c r="E149" s="2632"/>
      <c r="F149" s="2632"/>
      <c r="G149" s="2632"/>
      <c r="H149" s="2632"/>
      <c r="I149" s="2632"/>
      <c r="J149" s="2632"/>
      <c r="K149" s="2632"/>
      <c r="L149" s="2632"/>
      <c r="M149" s="2651"/>
      <c r="N149" s="2632"/>
      <c r="O149" s="2632"/>
      <c r="P149" s="2632"/>
    </row>
    <row r="150" spans="1:16">
      <c r="A150" s="3697"/>
      <c r="B150" s="3709"/>
      <c r="C150" s="3676"/>
      <c r="D150" s="2633" t="s">
        <v>395</v>
      </c>
      <c r="E150" s="2630"/>
      <c r="F150" s="2630"/>
      <c r="G150" s="2630"/>
      <c r="H150" s="2630"/>
      <c r="I150" s="2630"/>
      <c r="J150" s="2630"/>
      <c r="K150" s="2630"/>
      <c r="L150" s="2630"/>
      <c r="M150" s="2631"/>
      <c r="N150" s="2630"/>
      <c r="O150" s="2630"/>
      <c r="P150" s="2630"/>
    </row>
    <row r="151" spans="1:16" ht="15" customHeight="1">
      <c r="A151" s="3697"/>
      <c r="B151" s="3710"/>
      <c r="C151" s="3677"/>
      <c r="D151" s="2634" t="s">
        <v>396</v>
      </c>
      <c r="E151" s="2652"/>
      <c r="F151" s="2652"/>
      <c r="G151" s="2652"/>
      <c r="H151" s="2652"/>
      <c r="I151" s="2652"/>
      <c r="J151" s="2652"/>
      <c r="K151" s="2652"/>
      <c r="L151" s="2652"/>
      <c r="M151" s="2653"/>
      <c r="N151" s="2652"/>
      <c r="O151" s="2652"/>
      <c r="P151" s="2652"/>
    </row>
    <row r="152" spans="1:16" ht="15" customHeight="1">
      <c r="A152" s="3697"/>
      <c r="B152" s="3708" t="s">
        <v>614</v>
      </c>
      <c r="C152" s="3672" t="s">
        <v>613</v>
      </c>
      <c r="D152" s="2647" t="s">
        <v>634</v>
      </c>
      <c r="E152" s="2648"/>
      <c r="F152" s="2648"/>
      <c r="G152" s="2648"/>
      <c r="H152" s="2648"/>
      <c r="I152" s="2648"/>
      <c r="J152" s="2648"/>
      <c r="K152" s="2648"/>
      <c r="L152" s="2648"/>
      <c r="M152" s="2649"/>
      <c r="N152" s="2648"/>
      <c r="O152" s="2648"/>
      <c r="P152" s="2648"/>
    </row>
    <row r="153" spans="1:16">
      <c r="A153" s="3697"/>
      <c r="B153" s="3709"/>
      <c r="C153" s="3673"/>
      <c r="D153" s="2589" t="s">
        <v>395</v>
      </c>
      <c r="E153" s="2588"/>
      <c r="F153" s="2588"/>
      <c r="G153" s="2588"/>
      <c r="H153" s="2588"/>
      <c r="I153" s="2588"/>
      <c r="J153" s="2588"/>
      <c r="K153" s="2588"/>
      <c r="L153" s="2588"/>
      <c r="M153" s="2606"/>
      <c r="N153" s="2588"/>
      <c r="O153" s="2588"/>
      <c r="P153" s="2588"/>
    </row>
    <row r="154" spans="1:16">
      <c r="A154" s="3697"/>
      <c r="B154" s="3710"/>
      <c r="C154" s="3674"/>
      <c r="D154" s="2604" t="s">
        <v>396</v>
      </c>
      <c r="E154" s="2596"/>
      <c r="F154" s="2596"/>
      <c r="G154" s="2596"/>
      <c r="H154" s="2596"/>
      <c r="I154" s="2596"/>
      <c r="J154" s="2596"/>
      <c r="K154" s="2596"/>
      <c r="L154" s="2596"/>
      <c r="M154" s="2605"/>
      <c r="N154" s="2588"/>
      <c r="O154" s="2588"/>
      <c r="P154" s="2588"/>
    </row>
    <row r="155" spans="1:16" ht="15.75" customHeight="1" thickBot="1">
      <c r="A155" s="3698"/>
      <c r="B155" s="3678" t="s">
        <v>645</v>
      </c>
      <c r="C155" s="3679"/>
      <c r="D155" s="3680"/>
      <c r="E155" s="2587"/>
      <c r="F155" s="2587"/>
      <c r="G155" s="2587"/>
      <c r="H155" s="2587"/>
      <c r="I155" s="2587"/>
      <c r="J155" s="2587"/>
      <c r="K155" s="2587"/>
      <c r="L155" s="2587"/>
      <c r="M155" s="2587"/>
      <c r="N155" s="2586"/>
      <c r="O155" s="2586"/>
      <c r="P155" s="2586"/>
    </row>
    <row r="156" spans="1:16" ht="15" customHeight="1">
      <c r="A156" s="3744" t="s">
        <v>641</v>
      </c>
      <c r="B156" s="3684" t="s">
        <v>608</v>
      </c>
      <c r="C156" s="3685"/>
      <c r="D156" s="3686"/>
      <c r="E156" s="2623"/>
      <c r="F156" s="2623"/>
      <c r="G156" s="2623"/>
      <c r="H156" s="2623"/>
      <c r="I156" s="2623"/>
      <c r="J156" s="2623"/>
      <c r="K156" s="2623"/>
      <c r="L156" s="2623"/>
      <c r="M156" s="2623"/>
      <c r="N156" s="2623"/>
      <c r="O156" s="2623"/>
      <c r="P156" s="2623"/>
    </row>
    <row r="157" spans="1:16" ht="15.75" customHeight="1">
      <c r="A157" s="3682"/>
      <c r="B157" s="2666" t="s">
        <v>616</v>
      </c>
      <c r="C157" s="3687" t="s">
        <v>610</v>
      </c>
      <c r="D157" s="3688"/>
      <c r="E157" s="2654"/>
      <c r="F157" s="2655"/>
      <c r="G157" s="2655"/>
      <c r="H157" s="2655"/>
      <c r="I157" s="2655"/>
      <c r="J157" s="2655"/>
      <c r="K157" s="2655"/>
      <c r="L157" s="2655"/>
      <c r="M157" s="2655"/>
      <c r="N157" s="2655"/>
      <c r="O157" s="2655"/>
      <c r="P157" s="2655"/>
    </row>
    <row r="158" spans="1:16">
      <c r="A158" s="3682"/>
      <c r="B158" s="3726" t="s">
        <v>617</v>
      </c>
      <c r="C158" s="3689" t="s">
        <v>612</v>
      </c>
      <c r="D158" s="2662" t="s">
        <v>634</v>
      </c>
      <c r="E158" s="2663"/>
      <c r="F158" s="2663"/>
      <c r="G158" s="2663"/>
      <c r="H158" s="2663"/>
      <c r="I158" s="2663"/>
      <c r="J158" s="2663"/>
      <c r="K158" s="2663"/>
      <c r="L158" s="2663"/>
      <c r="M158" s="2663"/>
      <c r="N158" s="2663"/>
      <c r="O158" s="2663"/>
      <c r="P158" s="2663"/>
    </row>
    <row r="159" spans="1:16">
      <c r="A159" s="3682"/>
      <c r="B159" s="3727"/>
      <c r="C159" s="3690"/>
      <c r="D159" s="2592" t="s">
        <v>395</v>
      </c>
      <c r="E159" s="2636"/>
      <c r="F159" s="2636"/>
      <c r="G159" s="2636"/>
      <c r="H159" s="2636"/>
      <c r="I159" s="2636"/>
      <c r="J159" s="2636"/>
      <c r="K159" s="2636"/>
      <c r="L159" s="2636"/>
      <c r="M159" s="2636"/>
      <c r="N159" s="2636"/>
      <c r="O159" s="2636"/>
      <c r="P159" s="2636"/>
    </row>
    <row r="160" spans="1:16">
      <c r="A160" s="3682"/>
      <c r="B160" s="3728"/>
      <c r="C160" s="3691"/>
      <c r="D160" s="2591" t="s">
        <v>396</v>
      </c>
      <c r="E160" s="2639"/>
      <c r="F160" s="2639"/>
      <c r="G160" s="2639"/>
      <c r="H160" s="2639"/>
      <c r="I160" s="2639"/>
      <c r="J160" s="2639"/>
      <c r="K160" s="2639"/>
      <c r="L160" s="2639"/>
      <c r="M160" s="2639"/>
      <c r="N160" s="2639"/>
      <c r="O160" s="2639"/>
      <c r="P160" s="2639"/>
    </row>
    <row r="161" spans="1:16">
      <c r="A161" s="3682"/>
      <c r="B161" s="3726" t="s">
        <v>618</v>
      </c>
      <c r="C161" s="3718" t="s">
        <v>612</v>
      </c>
      <c r="D161" s="2592" t="s">
        <v>634</v>
      </c>
      <c r="E161" s="2663"/>
      <c r="F161" s="2663"/>
      <c r="G161" s="2663"/>
      <c r="H161" s="2663"/>
      <c r="I161" s="2663"/>
      <c r="J161" s="2663"/>
      <c r="K161" s="2663"/>
      <c r="L161" s="2663"/>
      <c r="M161" s="2663"/>
      <c r="N161" s="2663"/>
      <c r="O161" s="2663"/>
      <c r="P161" s="2663"/>
    </row>
    <row r="162" spans="1:16">
      <c r="A162" s="3682"/>
      <c r="B162" s="3727"/>
      <c r="C162" s="3690"/>
      <c r="D162" s="2592" t="s">
        <v>395</v>
      </c>
      <c r="E162" s="2636"/>
      <c r="F162" s="2636"/>
      <c r="G162" s="2636"/>
      <c r="H162" s="2636"/>
      <c r="I162" s="2636"/>
      <c r="J162" s="2636"/>
      <c r="K162" s="2636"/>
      <c r="L162" s="2636"/>
      <c r="M162" s="2636"/>
      <c r="N162" s="2636"/>
      <c r="O162" s="2636"/>
      <c r="P162" s="2636"/>
    </row>
    <row r="163" spans="1:16">
      <c r="A163" s="3682"/>
      <c r="B163" s="3728"/>
      <c r="C163" s="3691"/>
      <c r="D163" s="2599" t="s">
        <v>396</v>
      </c>
      <c r="E163" s="2639"/>
      <c r="F163" s="2639"/>
      <c r="G163" s="2639"/>
      <c r="H163" s="2639"/>
      <c r="I163" s="2639"/>
      <c r="J163" s="2639"/>
      <c r="K163" s="2639"/>
      <c r="L163" s="2639"/>
      <c r="M163" s="2639"/>
      <c r="N163" s="2639"/>
      <c r="O163" s="2639"/>
      <c r="P163" s="2639"/>
    </row>
    <row r="164" spans="1:16">
      <c r="A164" s="3682"/>
      <c r="B164" s="3708" t="s">
        <v>617</v>
      </c>
      <c r="C164" s="3719" t="s">
        <v>613</v>
      </c>
      <c r="D164" s="2650" t="s">
        <v>634</v>
      </c>
      <c r="E164" s="2632"/>
      <c r="F164" s="2632"/>
      <c r="G164" s="2632"/>
      <c r="H164" s="2632"/>
      <c r="I164" s="2632"/>
      <c r="J164" s="2632"/>
      <c r="K164" s="2632"/>
      <c r="L164" s="2632"/>
      <c r="M164" s="2632"/>
      <c r="N164" s="2632"/>
      <c r="O164" s="2632"/>
      <c r="P164" s="2632"/>
    </row>
    <row r="165" spans="1:16">
      <c r="A165" s="3682"/>
      <c r="B165" s="3709"/>
      <c r="C165" s="3676"/>
      <c r="D165" s="2633" t="s">
        <v>395</v>
      </c>
      <c r="E165" s="2635"/>
      <c r="F165" s="2635"/>
      <c r="G165" s="2635"/>
      <c r="H165" s="2635"/>
      <c r="I165" s="2635"/>
      <c r="J165" s="2635"/>
      <c r="K165" s="2635"/>
      <c r="L165" s="2635"/>
      <c r="M165" s="2635"/>
      <c r="N165" s="2635"/>
      <c r="O165" s="2635"/>
      <c r="P165" s="2635"/>
    </row>
    <row r="166" spans="1:16">
      <c r="A166" s="3682"/>
      <c r="B166" s="3710"/>
      <c r="C166" s="3677"/>
      <c r="D166" s="2634" t="s">
        <v>396</v>
      </c>
      <c r="E166" s="2652"/>
      <c r="F166" s="2652"/>
      <c r="G166" s="2652"/>
      <c r="H166" s="2652"/>
      <c r="I166" s="2652"/>
      <c r="J166" s="2652"/>
      <c r="K166" s="2652"/>
      <c r="L166" s="2652"/>
      <c r="M166" s="2652"/>
      <c r="N166" s="2652"/>
      <c r="O166" s="2652"/>
      <c r="P166" s="2652"/>
    </row>
    <row r="167" spans="1:16">
      <c r="A167" s="3682"/>
      <c r="B167" s="3708" t="s">
        <v>618</v>
      </c>
      <c r="C167" s="3675" t="s">
        <v>613</v>
      </c>
      <c r="D167" s="2633" t="s">
        <v>634</v>
      </c>
      <c r="E167" s="2632"/>
      <c r="F167" s="2632"/>
      <c r="G167" s="2632"/>
      <c r="H167" s="2632"/>
      <c r="I167" s="2632"/>
      <c r="J167" s="2632"/>
      <c r="K167" s="2632"/>
      <c r="L167" s="2632"/>
      <c r="M167" s="2632"/>
      <c r="N167" s="2632"/>
      <c r="O167" s="2632"/>
      <c r="P167" s="2632"/>
    </row>
    <row r="168" spans="1:16">
      <c r="A168" s="3682"/>
      <c r="B168" s="3709"/>
      <c r="C168" s="3676"/>
      <c r="D168" s="2633" t="s">
        <v>395</v>
      </c>
      <c r="E168" s="2635"/>
      <c r="F168" s="2635"/>
      <c r="G168" s="2635"/>
      <c r="H168" s="2635"/>
      <c r="I168" s="2635"/>
      <c r="J168" s="2635"/>
      <c r="K168" s="2635"/>
      <c r="L168" s="2635"/>
      <c r="M168" s="2635"/>
      <c r="N168" s="2635"/>
      <c r="O168" s="2635"/>
      <c r="P168" s="2635"/>
    </row>
    <row r="169" spans="1:16">
      <c r="A169" s="3682"/>
      <c r="B169" s="3710"/>
      <c r="C169" s="3677"/>
      <c r="D169" s="2664" t="s">
        <v>396</v>
      </c>
      <c r="E169" s="2652"/>
      <c r="F169" s="2652"/>
      <c r="G169" s="2652"/>
      <c r="H169" s="2652"/>
      <c r="I169" s="2652"/>
      <c r="J169" s="2652"/>
      <c r="K169" s="2652"/>
      <c r="L169" s="2652"/>
      <c r="M169" s="2652"/>
      <c r="N169" s="2652"/>
      <c r="O169" s="2652"/>
      <c r="P169" s="2652"/>
    </row>
    <row r="170" spans="1:16" ht="15.75" customHeight="1" thickBot="1">
      <c r="A170" s="3683"/>
      <c r="B170" s="3678" t="s">
        <v>645</v>
      </c>
      <c r="C170" s="3679"/>
      <c r="D170" s="3680"/>
      <c r="E170" s="2587"/>
      <c r="F170" s="2587"/>
      <c r="G170" s="2587"/>
      <c r="H170" s="2587"/>
      <c r="I170" s="2587"/>
      <c r="J170" s="2587"/>
      <c r="K170" s="2587"/>
      <c r="L170" s="2587"/>
      <c r="M170" s="2587"/>
      <c r="N170" s="2586"/>
      <c r="O170" s="2586"/>
      <c r="P170" s="2586"/>
    </row>
    <row r="171" spans="1:16">
      <c r="A171" s="3720" t="s">
        <v>43</v>
      </c>
      <c r="B171" s="3714" t="s">
        <v>608</v>
      </c>
      <c r="C171" s="3715"/>
      <c r="D171" s="3716"/>
      <c r="E171" s="2623"/>
      <c r="F171" s="2623"/>
      <c r="G171" s="2623"/>
      <c r="H171" s="2623"/>
      <c r="I171" s="2623"/>
      <c r="J171" s="2623"/>
      <c r="K171" s="2623"/>
      <c r="L171" s="2623"/>
      <c r="M171" s="2623"/>
      <c r="N171" s="2623"/>
      <c r="O171" s="2623"/>
      <c r="P171" s="2623"/>
    </row>
    <row r="172" spans="1:16" ht="15.75" customHeight="1">
      <c r="A172" s="3721"/>
      <c r="B172" s="2667" t="s">
        <v>619</v>
      </c>
      <c r="C172" s="3687" t="s">
        <v>610</v>
      </c>
      <c r="D172" s="3688"/>
      <c r="E172" s="2654"/>
      <c r="F172" s="2655"/>
      <c r="G172" s="2655"/>
      <c r="H172" s="2655"/>
      <c r="I172" s="2655"/>
      <c r="J172" s="2655"/>
      <c r="K172" s="2655"/>
      <c r="L172" s="2655"/>
      <c r="M172" s="2655"/>
      <c r="N172" s="2655"/>
      <c r="O172" s="2655"/>
      <c r="P172" s="2655"/>
    </row>
    <row r="173" spans="1:16">
      <c r="A173" s="3721"/>
      <c r="B173" s="3705" t="s">
        <v>620</v>
      </c>
      <c r="C173" s="3702" t="s">
        <v>612</v>
      </c>
      <c r="D173" s="2593" t="s">
        <v>634</v>
      </c>
      <c r="E173" s="2590"/>
      <c r="F173" s="2590"/>
      <c r="G173" s="2590"/>
      <c r="H173" s="2590"/>
      <c r="I173" s="2590"/>
      <c r="J173" s="2590"/>
      <c r="K173" s="2590"/>
      <c r="L173" s="2590"/>
      <c r="M173" s="2590"/>
      <c r="N173" s="2590"/>
      <c r="O173" s="2590"/>
      <c r="P173" s="2590"/>
    </row>
    <row r="174" spans="1:16">
      <c r="A174" s="3721"/>
      <c r="B174" s="3706"/>
      <c r="C174" s="3703"/>
      <c r="D174" s="2592" t="s">
        <v>395</v>
      </c>
      <c r="E174" s="2590"/>
      <c r="F174" s="2590"/>
      <c r="G174" s="2590"/>
      <c r="H174" s="2590"/>
      <c r="I174" s="2590"/>
      <c r="J174" s="2590"/>
      <c r="K174" s="2590"/>
      <c r="L174" s="2590"/>
      <c r="M174" s="2590"/>
      <c r="N174" s="2590"/>
      <c r="O174" s="2590"/>
      <c r="P174" s="2590"/>
    </row>
    <row r="175" spans="1:16">
      <c r="A175" s="3721"/>
      <c r="B175" s="3706"/>
      <c r="C175" s="3703"/>
      <c r="D175" s="2673" t="s">
        <v>396</v>
      </c>
      <c r="E175" s="2600"/>
      <c r="F175" s="2600"/>
      <c r="G175" s="2600"/>
      <c r="H175" s="2600"/>
      <c r="I175" s="2600"/>
      <c r="J175" s="2600"/>
      <c r="K175" s="2600"/>
      <c r="L175" s="2600"/>
      <c r="M175" s="2600"/>
      <c r="N175" s="2600"/>
      <c r="O175" s="2600"/>
      <c r="P175" s="2600"/>
    </row>
    <row r="176" spans="1:16">
      <c r="A176" s="3721"/>
      <c r="B176" s="3706"/>
      <c r="C176" s="3672" t="s">
        <v>613</v>
      </c>
      <c r="D176" s="2589" t="s">
        <v>634</v>
      </c>
      <c r="E176" s="2674"/>
      <c r="F176" s="2674"/>
      <c r="G176" s="2674"/>
      <c r="H176" s="2674"/>
      <c r="I176" s="2674"/>
      <c r="J176" s="2674"/>
      <c r="K176" s="2674"/>
      <c r="L176" s="2674"/>
      <c r="M176" s="2674"/>
      <c r="N176" s="2674"/>
      <c r="O176" s="2674"/>
      <c r="P176" s="2674"/>
    </row>
    <row r="177" spans="1:16">
      <c r="A177" s="3721"/>
      <c r="B177" s="3706"/>
      <c r="C177" s="3673"/>
      <c r="D177" s="2589" t="s">
        <v>395</v>
      </c>
      <c r="E177" s="2597"/>
      <c r="F177" s="2597"/>
      <c r="G177" s="2597"/>
      <c r="H177" s="2597"/>
      <c r="I177" s="2597"/>
      <c r="J177" s="2597"/>
      <c r="K177" s="2597"/>
      <c r="L177" s="2597"/>
      <c r="M177" s="2597"/>
      <c r="N177" s="2597"/>
      <c r="O177" s="2597"/>
      <c r="P177" s="2597"/>
    </row>
    <row r="178" spans="1:16">
      <c r="A178" s="3721"/>
      <c r="B178" s="3707"/>
      <c r="C178" s="3674"/>
      <c r="D178" s="2604" t="s">
        <v>396</v>
      </c>
      <c r="E178" s="2596"/>
      <c r="F178" s="2596"/>
      <c r="G178" s="2596"/>
      <c r="H178" s="2596"/>
      <c r="I178" s="2596"/>
      <c r="J178" s="2596"/>
      <c r="K178" s="2596"/>
      <c r="L178" s="2596"/>
      <c r="M178" s="2596"/>
      <c r="N178" s="2596"/>
      <c r="O178" s="2596"/>
      <c r="P178" s="2596"/>
    </row>
    <row r="179" spans="1:16" ht="15.75" customHeight="1" thickBot="1">
      <c r="A179" s="3722"/>
      <c r="B179" s="3678" t="s">
        <v>645</v>
      </c>
      <c r="C179" s="3679"/>
      <c r="D179" s="3680"/>
      <c r="E179" s="2595"/>
      <c r="F179" s="2595"/>
      <c r="G179" s="2595"/>
      <c r="H179" s="2595"/>
      <c r="I179" s="2595"/>
      <c r="J179" s="2595"/>
      <c r="K179" s="2595"/>
      <c r="L179" s="2595"/>
      <c r="M179" s="2595"/>
      <c r="N179" s="2594"/>
      <c r="O179" s="2594"/>
      <c r="P179" s="2594"/>
    </row>
    <row r="180" spans="1:16" ht="15" customHeight="1">
      <c r="A180" s="3746" t="s">
        <v>642</v>
      </c>
      <c r="B180" s="3714" t="s">
        <v>608</v>
      </c>
      <c r="C180" s="3715"/>
      <c r="D180" s="3716"/>
      <c r="E180" s="2623"/>
      <c r="F180" s="2623"/>
      <c r="G180" s="2623"/>
      <c r="H180" s="2623"/>
      <c r="I180" s="2623"/>
      <c r="J180" s="2623"/>
      <c r="K180" s="2623"/>
      <c r="L180" s="2623"/>
      <c r="M180" s="2623"/>
      <c r="N180" s="2623"/>
      <c r="O180" s="2623"/>
      <c r="P180" s="2623"/>
    </row>
    <row r="181" spans="1:16" ht="15.75" customHeight="1">
      <c r="A181" s="3712"/>
      <c r="B181" s="2668" t="s">
        <v>621</v>
      </c>
      <c r="C181" s="3687" t="s">
        <v>610</v>
      </c>
      <c r="D181" s="3688"/>
      <c r="E181" s="2654"/>
      <c r="F181" s="2655"/>
      <c r="G181" s="2655"/>
      <c r="H181" s="2655"/>
      <c r="I181" s="2655"/>
      <c r="J181" s="2655"/>
      <c r="K181" s="2655"/>
      <c r="L181" s="2655"/>
      <c r="M181" s="2655"/>
      <c r="N181" s="2655"/>
      <c r="O181" s="2655"/>
      <c r="P181" s="2655"/>
    </row>
    <row r="182" spans="1:16">
      <c r="A182" s="3712"/>
      <c r="B182" s="3705" t="s">
        <v>622</v>
      </c>
      <c r="C182" s="3702" t="s">
        <v>612</v>
      </c>
      <c r="D182" s="2601" t="s">
        <v>634</v>
      </c>
      <c r="E182" s="2590"/>
      <c r="F182" s="2590"/>
      <c r="G182" s="2590"/>
      <c r="H182" s="2590"/>
      <c r="I182" s="2590"/>
      <c r="J182" s="2590"/>
      <c r="K182" s="2590"/>
      <c r="L182" s="2590"/>
      <c r="M182" s="2590"/>
      <c r="N182" s="2590"/>
      <c r="O182" s="2590"/>
      <c r="P182" s="2590"/>
    </row>
    <row r="183" spans="1:16">
      <c r="A183" s="3712"/>
      <c r="B183" s="3706"/>
      <c r="C183" s="3703"/>
      <c r="D183" s="2592" t="s">
        <v>395</v>
      </c>
      <c r="E183" s="2590"/>
      <c r="F183" s="2590"/>
      <c r="G183" s="2590"/>
      <c r="H183" s="2590"/>
      <c r="I183" s="2590"/>
      <c r="J183" s="2590"/>
      <c r="K183" s="2590"/>
      <c r="L183" s="2590"/>
      <c r="M183" s="2590"/>
      <c r="N183" s="2590"/>
      <c r="O183" s="2590"/>
      <c r="P183" s="2590"/>
    </row>
    <row r="184" spans="1:16" ht="15" customHeight="1">
      <c r="A184" s="3712"/>
      <c r="B184" s="3706"/>
      <c r="C184" s="3703"/>
      <c r="D184" s="2673" t="s">
        <v>396</v>
      </c>
      <c r="E184" s="2600"/>
      <c r="F184" s="2600"/>
      <c r="G184" s="2600"/>
      <c r="H184" s="2600"/>
      <c r="I184" s="2600"/>
      <c r="J184" s="2600"/>
      <c r="K184" s="2600"/>
      <c r="L184" s="2600"/>
      <c r="M184" s="2600"/>
      <c r="N184" s="2600"/>
      <c r="O184" s="2600"/>
      <c r="P184" s="2600"/>
    </row>
    <row r="185" spans="1:16">
      <c r="A185" s="3712"/>
      <c r="B185" s="3706"/>
      <c r="C185" s="3672" t="s">
        <v>613</v>
      </c>
      <c r="D185" s="2589" t="s">
        <v>634</v>
      </c>
      <c r="E185" s="2674"/>
      <c r="F185" s="2674"/>
      <c r="G185" s="2674"/>
      <c r="H185" s="2674"/>
      <c r="I185" s="2674"/>
      <c r="J185" s="2674"/>
      <c r="K185" s="2674"/>
      <c r="L185" s="2674"/>
      <c r="M185" s="2674"/>
      <c r="N185" s="2674"/>
      <c r="O185" s="2674"/>
      <c r="P185" s="2674"/>
    </row>
    <row r="186" spans="1:16">
      <c r="A186" s="3712"/>
      <c r="B186" s="3706"/>
      <c r="C186" s="3673"/>
      <c r="D186" s="2589" t="s">
        <v>395</v>
      </c>
      <c r="E186" s="2597"/>
      <c r="F186" s="2597"/>
      <c r="G186" s="2597"/>
      <c r="H186" s="2597"/>
      <c r="I186" s="2597"/>
      <c r="J186" s="2597"/>
      <c r="K186" s="2597"/>
      <c r="L186" s="2597"/>
      <c r="M186" s="2597"/>
      <c r="N186" s="2597"/>
      <c r="O186" s="2597"/>
      <c r="P186" s="2597"/>
    </row>
    <row r="187" spans="1:16">
      <c r="A187" s="3712"/>
      <c r="B187" s="3707"/>
      <c r="C187" s="3674"/>
      <c r="D187" s="2604" t="s">
        <v>396</v>
      </c>
      <c r="E187" s="2596"/>
      <c r="F187" s="2596"/>
      <c r="G187" s="2596"/>
      <c r="H187" s="2596"/>
      <c r="I187" s="2596"/>
      <c r="J187" s="2596"/>
      <c r="K187" s="2596"/>
      <c r="L187" s="2596"/>
      <c r="M187" s="2596"/>
      <c r="N187" s="2596"/>
      <c r="O187" s="2596"/>
      <c r="P187" s="2596"/>
    </row>
    <row r="188" spans="1:16" ht="15.75" customHeight="1" thickBot="1">
      <c r="A188" s="3713"/>
      <c r="B188" s="3717" t="s">
        <v>615</v>
      </c>
      <c r="C188" s="3679"/>
      <c r="D188" s="3680"/>
      <c r="E188" s="2595"/>
      <c r="F188" s="2595"/>
      <c r="G188" s="2595"/>
      <c r="H188" s="2595"/>
      <c r="I188" s="2595"/>
      <c r="J188" s="2595"/>
      <c r="K188" s="2595"/>
      <c r="L188" s="2595"/>
      <c r="M188" s="2595"/>
      <c r="N188" s="2594"/>
      <c r="O188" s="2594"/>
      <c r="P188" s="2594"/>
    </row>
    <row r="189" spans="1:16" ht="15" customHeight="1">
      <c r="A189" s="3745" t="s">
        <v>643</v>
      </c>
      <c r="B189" s="3714" t="s">
        <v>608</v>
      </c>
      <c r="C189" s="3715"/>
      <c r="D189" s="3716"/>
      <c r="E189" s="2623"/>
      <c r="F189" s="2623"/>
      <c r="G189" s="2623"/>
      <c r="H189" s="2623"/>
      <c r="I189" s="2623"/>
      <c r="J189" s="2623"/>
      <c r="K189" s="2623"/>
      <c r="L189" s="2623"/>
      <c r="M189" s="2623"/>
      <c r="N189" s="2623"/>
      <c r="O189" s="2623"/>
      <c r="P189" s="2623"/>
    </row>
    <row r="190" spans="1:16" ht="15.75" customHeight="1">
      <c r="A190" s="3733"/>
      <c r="B190" s="2669" t="s">
        <v>623</v>
      </c>
      <c r="C190" s="3687" t="s">
        <v>610</v>
      </c>
      <c r="D190" s="3688"/>
      <c r="E190" s="3723"/>
      <c r="F190" s="3724"/>
      <c r="G190" s="3724"/>
      <c r="H190" s="3724"/>
      <c r="I190" s="3724"/>
      <c r="J190" s="3724"/>
      <c r="K190" s="3724"/>
      <c r="L190" s="3724"/>
      <c r="M190" s="3724"/>
      <c r="N190" s="3724"/>
      <c r="O190" s="3724"/>
      <c r="P190" s="3725"/>
    </row>
    <row r="191" spans="1:16">
      <c r="A191" s="3733"/>
      <c r="B191" s="3705" t="s">
        <v>624</v>
      </c>
      <c r="C191" s="3702" t="s">
        <v>612</v>
      </c>
      <c r="D191" s="2601" t="s">
        <v>634</v>
      </c>
      <c r="E191" s="2603"/>
      <c r="F191" s="2603"/>
      <c r="G191" s="2603"/>
      <c r="H191" s="2603"/>
      <c r="I191" s="2603"/>
      <c r="J191" s="2603"/>
      <c r="K191" s="2603"/>
      <c r="L191" s="2603"/>
      <c r="M191" s="2603"/>
      <c r="N191" s="2603"/>
      <c r="O191" s="2603"/>
      <c r="P191" s="2603"/>
    </row>
    <row r="192" spans="1:16">
      <c r="A192" s="3733"/>
      <c r="B192" s="3706"/>
      <c r="C192" s="3703"/>
      <c r="D192" s="2592" t="s">
        <v>395</v>
      </c>
      <c r="E192" s="2602"/>
      <c r="F192" s="2602"/>
      <c r="G192" s="2602"/>
      <c r="H192" s="2602"/>
      <c r="I192" s="2602"/>
      <c r="J192" s="2602"/>
      <c r="K192" s="2602"/>
      <c r="L192" s="2602"/>
      <c r="M192" s="2602"/>
      <c r="N192" s="2602"/>
      <c r="O192" s="2602"/>
      <c r="P192" s="2602"/>
    </row>
    <row r="193" spans="1:16">
      <c r="A193" s="3733"/>
      <c r="B193" s="3707"/>
      <c r="C193" s="3704"/>
      <c r="D193" s="2591" t="s">
        <v>396</v>
      </c>
      <c r="E193" s="2598"/>
      <c r="F193" s="2598"/>
      <c r="G193" s="2598"/>
      <c r="H193" s="2598"/>
      <c r="I193" s="2598"/>
      <c r="J193" s="2598"/>
      <c r="K193" s="2598"/>
      <c r="L193" s="2598"/>
      <c r="M193" s="2598"/>
      <c r="N193" s="2598"/>
      <c r="O193" s="2598"/>
      <c r="P193" s="2598"/>
    </row>
    <row r="194" spans="1:16">
      <c r="A194" s="3733"/>
      <c r="B194" s="3726" t="s">
        <v>625</v>
      </c>
      <c r="C194" s="3702" t="s">
        <v>612</v>
      </c>
      <c r="D194" s="2592" t="s">
        <v>634</v>
      </c>
      <c r="E194" s="2590"/>
      <c r="F194" s="2590"/>
      <c r="G194" s="2590"/>
      <c r="H194" s="2590"/>
      <c r="I194" s="2590"/>
      <c r="J194" s="2590"/>
      <c r="K194" s="2590"/>
      <c r="L194" s="2590"/>
      <c r="M194" s="2590"/>
      <c r="N194" s="2590"/>
      <c r="O194" s="2590"/>
      <c r="P194" s="2590"/>
    </row>
    <row r="195" spans="1:16">
      <c r="A195" s="3733"/>
      <c r="B195" s="3727"/>
      <c r="C195" s="3703"/>
      <c r="D195" s="2592" t="s">
        <v>395</v>
      </c>
      <c r="E195" s="2600"/>
      <c r="F195" s="2600"/>
      <c r="G195" s="2600"/>
      <c r="H195" s="2600"/>
      <c r="I195" s="2600"/>
      <c r="J195" s="2600"/>
      <c r="K195" s="2600"/>
      <c r="L195" s="2600"/>
      <c r="M195" s="2600"/>
      <c r="N195" s="2600"/>
      <c r="O195" s="2600"/>
      <c r="P195" s="2600"/>
    </row>
    <row r="196" spans="1:16" ht="15" customHeight="1">
      <c r="A196" s="3733"/>
      <c r="B196" s="3728"/>
      <c r="C196" s="3704"/>
      <c r="D196" s="2599" t="s">
        <v>396</v>
      </c>
      <c r="E196" s="2598"/>
      <c r="F196" s="2598"/>
      <c r="G196" s="2598"/>
      <c r="H196" s="2598"/>
      <c r="I196" s="2598"/>
      <c r="J196" s="2598"/>
      <c r="K196" s="2598"/>
      <c r="L196" s="2598"/>
      <c r="M196" s="2598"/>
      <c r="N196" s="2598"/>
      <c r="O196" s="2598"/>
      <c r="P196" s="2598"/>
    </row>
    <row r="197" spans="1:16">
      <c r="A197" s="3733"/>
      <c r="B197" s="3726" t="s">
        <v>626</v>
      </c>
      <c r="C197" s="3702" t="s">
        <v>612</v>
      </c>
      <c r="D197" s="2601" t="s">
        <v>634</v>
      </c>
      <c r="E197" s="2590"/>
      <c r="F197" s="2590"/>
      <c r="G197" s="2590"/>
      <c r="H197" s="2590"/>
      <c r="I197" s="2590"/>
      <c r="J197" s="2590"/>
      <c r="K197" s="2590"/>
      <c r="L197" s="2590"/>
      <c r="M197" s="2590"/>
      <c r="N197" s="2590"/>
      <c r="O197" s="2590"/>
      <c r="P197" s="2590"/>
    </row>
    <row r="198" spans="1:16">
      <c r="A198" s="3733"/>
      <c r="B198" s="3727"/>
      <c r="C198" s="3703"/>
      <c r="D198" s="2592" t="s">
        <v>395</v>
      </c>
      <c r="E198" s="2600"/>
      <c r="F198" s="2600"/>
      <c r="G198" s="2600"/>
      <c r="H198" s="2600"/>
      <c r="I198" s="2600"/>
      <c r="J198" s="2600"/>
      <c r="K198" s="2600"/>
      <c r="L198" s="2600"/>
      <c r="M198" s="2600"/>
      <c r="N198" s="2600"/>
      <c r="O198" s="2600"/>
      <c r="P198" s="2600"/>
    </row>
    <row r="199" spans="1:16" ht="15" customHeight="1">
      <c r="A199" s="3733"/>
      <c r="B199" s="3728"/>
      <c r="C199" s="3704"/>
      <c r="D199" s="2591" t="s">
        <v>396</v>
      </c>
      <c r="E199" s="2598"/>
      <c r="F199" s="2598"/>
      <c r="G199" s="2598"/>
      <c r="H199" s="2598"/>
      <c r="I199" s="2598"/>
      <c r="J199" s="2598"/>
      <c r="K199" s="2598"/>
      <c r="L199" s="2598"/>
      <c r="M199" s="2598"/>
      <c r="N199" s="2598"/>
      <c r="O199" s="2598"/>
      <c r="P199" s="2598"/>
    </row>
    <row r="200" spans="1:16">
      <c r="A200" s="3733"/>
      <c r="B200" s="3726" t="s">
        <v>627</v>
      </c>
      <c r="C200" s="3702" t="s">
        <v>612</v>
      </c>
      <c r="D200" s="2592" t="s">
        <v>634</v>
      </c>
      <c r="E200" s="2590"/>
      <c r="F200" s="2590"/>
      <c r="G200" s="2590"/>
      <c r="H200" s="2590"/>
      <c r="I200" s="2590"/>
      <c r="J200" s="2590"/>
      <c r="K200" s="2590"/>
      <c r="L200" s="2590"/>
      <c r="M200" s="2590"/>
      <c r="N200" s="2590"/>
      <c r="O200" s="2590"/>
      <c r="P200" s="2590"/>
    </row>
    <row r="201" spans="1:16">
      <c r="A201" s="3733"/>
      <c r="B201" s="3727"/>
      <c r="C201" s="3703"/>
      <c r="D201" s="2592" t="s">
        <v>395</v>
      </c>
      <c r="E201" s="2600"/>
      <c r="F201" s="2600"/>
      <c r="G201" s="2600"/>
      <c r="H201" s="2600"/>
      <c r="I201" s="2600"/>
      <c r="J201" s="2600"/>
      <c r="K201" s="2600"/>
      <c r="L201" s="2600"/>
      <c r="M201" s="2600"/>
      <c r="N201" s="2600"/>
      <c r="O201" s="2600"/>
      <c r="P201" s="2600"/>
    </row>
    <row r="202" spans="1:16">
      <c r="A202" s="3733"/>
      <c r="B202" s="3728"/>
      <c r="C202" s="3704"/>
      <c r="D202" s="2599" t="s">
        <v>396</v>
      </c>
      <c r="E202" s="2598"/>
      <c r="F202" s="2598"/>
      <c r="G202" s="2598"/>
      <c r="H202" s="2598"/>
      <c r="I202" s="2598"/>
      <c r="J202" s="2598"/>
      <c r="K202" s="2598"/>
      <c r="L202" s="2598"/>
      <c r="M202" s="2598"/>
      <c r="N202" s="2598"/>
      <c r="O202" s="2598"/>
      <c r="P202" s="2598"/>
    </row>
    <row r="203" spans="1:16" ht="15.75" customHeight="1" thickBot="1">
      <c r="A203" s="3734"/>
      <c r="B203" s="3678" t="s">
        <v>645</v>
      </c>
      <c r="C203" s="3679"/>
      <c r="D203" s="3680"/>
      <c r="E203" s="2587"/>
      <c r="F203" s="2587"/>
      <c r="G203" s="2587"/>
      <c r="H203" s="2587"/>
      <c r="I203" s="2587"/>
      <c r="J203" s="2587"/>
      <c r="K203" s="2587"/>
      <c r="L203" s="2587"/>
      <c r="M203" s="2587"/>
      <c r="N203" s="2586"/>
      <c r="O203" s="2586"/>
      <c r="P203" s="2586"/>
    </row>
    <row r="204" spans="1:16" ht="15" customHeight="1">
      <c r="A204" s="3748" t="s">
        <v>644</v>
      </c>
      <c r="B204" s="3714" t="s">
        <v>608</v>
      </c>
      <c r="C204" s="3715"/>
      <c r="D204" s="3716"/>
      <c r="E204" s="2623"/>
      <c r="F204" s="2623"/>
      <c r="G204" s="2623"/>
      <c r="H204" s="2623"/>
      <c r="I204" s="2623"/>
      <c r="J204" s="2623"/>
      <c r="K204" s="2623"/>
      <c r="L204" s="2623"/>
      <c r="M204" s="2623"/>
      <c r="N204" s="2623"/>
      <c r="O204" s="2623"/>
      <c r="P204" s="2623"/>
    </row>
    <row r="205" spans="1:16" ht="15.75" customHeight="1">
      <c r="A205" s="3730"/>
      <c r="B205" s="2667" t="s">
        <v>628</v>
      </c>
      <c r="C205" s="3687" t="s">
        <v>610</v>
      </c>
      <c r="D205" s="3688"/>
      <c r="E205" s="2654"/>
      <c r="F205" s="2655"/>
      <c r="G205" s="2655"/>
      <c r="H205" s="2655"/>
      <c r="I205" s="2655"/>
      <c r="J205" s="2655"/>
      <c r="K205" s="2655"/>
      <c r="L205" s="2655"/>
      <c r="M205" s="2655"/>
      <c r="N205" s="2655"/>
      <c r="O205" s="2655"/>
      <c r="P205" s="2655"/>
    </row>
    <row r="206" spans="1:16">
      <c r="A206" s="3730"/>
      <c r="B206" s="3726" t="s">
        <v>629</v>
      </c>
      <c r="C206" s="3689" t="s">
        <v>612</v>
      </c>
      <c r="D206" s="2662" t="s">
        <v>634</v>
      </c>
      <c r="E206" s="2663"/>
      <c r="F206" s="2663"/>
      <c r="G206" s="2663"/>
      <c r="H206" s="2663"/>
      <c r="I206" s="2663"/>
      <c r="J206" s="2663"/>
      <c r="K206" s="2663"/>
      <c r="L206" s="2663"/>
      <c r="M206" s="2663"/>
      <c r="N206" s="2663"/>
      <c r="O206" s="2663"/>
      <c r="P206" s="2663"/>
    </row>
    <row r="207" spans="1:16">
      <c r="A207" s="3730"/>
      <c r="B207" s="3727"/>
      <c r="C207" s="3690"/>
      <c r="D207" s="2592" t="s">
        <v>395</v>
      </c>
      <c r="E207" s="2636"/>
      <c r="F207" s="2636"/>
      <c r="G207" s="2636"/>
      <c r="H207" s="2636"/>
      <c r="I207" s="2636"/>
      <c r="J207" s="2636"/>
      <c r="K207" s="2636"/>
      <c r="L207" s="2636"/>
      <c r="M207" s="2636"/>
      <c r="N207" s="2636"/>
      <c r="O207" s="2636"/>
      <c r="P207" s="2636"/>
    </row>
    <row r="208" spans="1:16">
      <c r="A208" s="3730"/>
      <c r="B208" s="3728"/>
      <c r="C208" s="3691"/>
      <c r="D208" s="2591" t="s">
        <v>396</v>
      </c>
      <c r="E208" s="2639"/>
      <c r="F208" s="2639"/>
      <c r="G208" s="2639"/>
      <c r="H208" s="2639"/>
      <c r="I208" s="2639"/>
      <c r="J208" s="2639"/>
      <c r="K208" s="2639"/>
      <c r="L208" s="2639"/>
      <c r="M208" s="2639"/>
      <c r="N208" s="2639"/>
      <c r="O208" s="2639"/>
      <c r="P208" s="2639"/>
    </row>
    <row r="209" spans="1:16">
      <c r="A209" s="3730"/>
      <c r="B209" s="3726" t="s">
        <v>630</v>
      </c>
      <c r="C209" s="3689" t="s">
        <v>612</v>
      </c>
      <c r="D209" s="2662" t="s">
        <v>634</v>
      </c>
      <c r="E209" s="2663"/>
      <c r="F209" s="2663"/>
      <c r="G209" s="2663"/>
      <c r="H209" s="2663"/>
      <c r="I209" s="2663"/>
      <c r="J209" s="2663"/>
      <c r="K209" s="2663"/>
      <c r="L209" s="2663"/>
      <c r="M209" s="2663"/>
      <c r="N209" s="2663"/>
      <c r="O209" s="2663"/>
      <c r="P209" s="2663"/>
    </row>
    <row r="210" spans="1:16">
      <c r="A210" s="3730"/>
      <c r="B210" s="3727"/>
      <c r="C210" s="3690"/>
      <c r="D210" s="2592" t="s">
        <v>395</v>
      </c>
      <c r="E210" s="2636"/>
      <c r="F210" s="2636"/>
      <c r="G210" s="2636"/>
      <c r="H210" s="2636"/>
      <c r="I210" s="2636"/>
      <c r="J210" s="2636"/>
      <c r="K210" s="2636"/>
      <c r="L210" s="2636"/>
      <c r="M210" s="2636"/>
      <c r="N210" s="2636"/>
      <c r="O210" s="2636"/>
      <c r="P210" s="2636"/>
    </row>
    <row r="211" spans="1:16">
      <c r="A211" s="3730"/>
      <c r="B211" s="3728"/>
      <c r="C211" s="3691"/>
      <c r="D211" s="2591" t="s">
        <v>396</v>
      </c>
      <c r="E211" s="2639"/>
      <c r="F211" s="2639"/>
      <c r="G211" s="2639"/>
      <c r="H211" s="2639"/>
      <c r="I211" s="2639"/>
      <c r="J211" s="2639"/>
      <c r="K211" s="2639"/>
      <c r="L211" s="2639"/>
      <c r="M211" s="2639"/>
      <c r="N211" s="2639"/>
      <c r="O211" s="2639"/>
      <c r="P211" s="2639"/>
    </row>
    <row r="212" spans="1:16">
      <c r="A212" s="3730"/>
      <c r="B212" s="3726" t="s">
        <v>631</v>
      </c>
      <c r="C212" s="3689" t="s">
        <v>612</v>
      </c>
      <c r="D212" s="2662" t="s">
        <v>634</v>
      </c>
      <c r="E212" s="2663"/>
      <c r="F212" s="2663"/>
      <c r="G212" s="2663"/>
      <c r="H212" s="2663"/>
      <c r="I212" s="2663"/>
      <c r="J212" s="2663"/>
      <c r="K212" s="2663"/>
      <c r="L212" s="2663"/>
      <c r="M212" s="2663"/>
      <c r="N212" s="2663"/>
      <c r="O212" s="2663"/>
      <c r="P212" s="2663"/>
    </row>
    <row r="213" spans="1:16">
      <c r="A213" s="3730"/>
      <c r="B213" s="3727"/>
      <c r="C213" s="3690"/>
      <c r="D213" s="2592" t="s">
        <v>395</v>
      </c>
      <c r="E213" s="2636"/>
      <c r="F213" s="2636"/>
      <c r="G213" s="2636"/>
      <c r="H213" s="2636"/>
      <c r="I213" s="2636"/>
      <c r="J213" s="2636"/>
      <c r="K213" s="2636"/>
      <c r="L213" s="2636"/>
      <c r="M213" s="2636"/>
      <c r="N213" s="2636"/>
      <c r="O213" s="2636"/>
      <c r="P213" s="2636"/>
    </row>
    <row r="214" spans="1:16">
      <c r="A214" s="3730"/>
      <c r="B214" s="3728"/>
      <c r="C214" s="3691"/>
      <c r="D214" s="2591" t="s">
        <v>396</v>
      </c>
      <c r="E214" s="2639"/>
      <c r="F214" s="2639"/>
      <c r="G214" s="2639"/>
      <c r="H214" s="2639"/>
      <c r="I214" s="2639"/>
      <c r="J214" s="2639"/>
      <c r="K214" s="2639"/>
      <c r="L214" s="2639"/>
      <c r="M214" s="2639"/>
      <c r="N214" s="2639"/>
      <c r="O214" s="2639"/>
      <c r="P214" s="2639"/>
    </row>
    <row r="215" spans="1:16">
      <c r="A215" s="3730"/>
      <c r="B215" s="3708" t="s">
        <v>629</v>
      </c>
      <c r="C215" s="3675" t="s">
        <v>613</v>
      </c>
      <c r="D215" s="2650" t="s">
        <v>634</v>
      </c>
      <c r="E215" s="2632"/>
      <c r="F215" s="2632"/>
      <c r="G215" s="2632"/>
      <c r="H215" s="2632"/>
      <c r="I215" s="2632"/>
      <c r="J215" s="2632"/>
      <c r="K215" s="2632"/>
      <c r="L215" s="2632"/>
      <c r="M215" s="2632"/>
      <c r="N215" s="2632"/>
      <c r="O215" s="2632"/>
      <c r="P215" s="2632"/>
    </row>
    <row r="216" spans="1:16">
      <c r="A216" s="3730"/>
      <c r="B216" s="3709"/>
      <c r="C216" s="3676"/>
      <c r="D216" s="2633" t="s">
        <v>395</v>
      </c>
      <c r="E216" s="2635"/>
      <c r="F216" s="2635"/>
      <c r="G216" s="2635"/>
      <c r="H216" s="2635"/>
      <c r="I216" s="2635"/>
      <c r="J216" s="2635"/>
      <c r="K216" s="2635"/>
      <c r="L216" s="2635"/>
      <c r="M216" s="2635"/>
      <c r="N216" s="2635"/>
      <c r="O216" s="2635"/>
      <c r="P216" s="2635"/>
    </row>
    <row r="217" spans="1:16">
      <c r="A217" s="3730"/>
      <c r="B217" s="3710"/>
      <c r="C217" s="3677"/>
      <c r="D217" s="2634" t="s">
        <v>396</v>
      </c>
      <c r="E217" s="2652"/>
      <c r="F217" s="2652"/>
      <c r="G217" s="2652"/>
      <c r="H217" s="2652"/>
      <c r="I217" s="2652"/>
      <c r="J217" s="2652"/>
      <c r="K217" s="2652"/>
      <c r="L217" s="2652"/>
      <c r="M217" s="2652"/>
      <c r="N217" s="2652"/>
      <c r="O217" s="2652"/>
      <c r="P217" s="2652"/>
    </row>
    <row r="218" spans="1:16">
      <c r="A218" s="3730"/>
      <c r="B218" s="3708" t="s">
        <v>630</v>
      </c>
      <c r="C218" s="3675" t="s">
        <v>613</v>
      </c>
      <c r="D218" s="2650" t="s">
        <v>634</v>
      </c>
      <c r="E218" s="2632"/>
      <c r="F218" s="2632"/>
      <c r="G218" s="2632"/>
      <c r="H218" s="2632"/>
      <c r="I218" s="2632"/>
      <c r="J218" s="2632"/>
      <c r="K218" s="2632"/>
      <c r="L218" s="2632"/>
      <c r="M218" s="2632"/>
      <c r="N218" s="2632"/>
      <c r="O218" s="2632"/>
      <c r="P218" s="2632"/>
    </row>
    <row r="219" spans="1:16">
      <c r="A219" s="3730"/>
      <c r="B219" s="3709"/>
      <c r="C219" s="3676"/>
      <c r="D219" s="2633" t="s">
        <v>395</v>
      </c>
      <c r="E219" s="2635"/>
      <c r="F219" s="2635"/>
      <c r="G219" s="2635"/>
      <c r="H219" s="2635"/>
      <c r="I219" s="2635"/>
      <c r="J219" s="2635"/>
      <c r="K219" s="2635"/>
      <c r="L219" s="2635"/>
      <c r="M219" s="2635"/>
      <c r="N219" s="2635"/>
      <c r="O219" s="2635"/>
      <c r="P219" s="2635"/>
    </row>
    <row r="220" spans="1:16">
      <c r="A220" s="3730"/>
      <c r="B220" s="3710"/>
      <c r="C220" s="3677"/>
      <c r="D220" s="2634" t="s">
        <v>396</v>
      </c>
      <c r="E220" s="2652"/>
      <c r="F220" s="2652"/>
      <c r="G220" s="2652"/>
      <c r="H220" s="2652"/>
      <c r="I220" s="2652"/>
      <c r="J220" s="2652"/>
      <c r="K220" s="2652"/>
      <c r="L220" s="2652"/>
      <c r="M220" s="2652"/>
      <c r="N220" s="2652"/>
      <c r="O220" s="2652"/>
      <c r="P220" s="2652"/>
    </row>
    <row r="221" spans="1:16">
      <c r="A221" s="3730"/>
      <c r="B221" s="3709" t="s">
        <v>631</v>
      </c>
      <c r="C221" s="3676" t="s">
        <v>613</v>
      </c>
      <c r="D221" s="2629" t="s">
        <v>634</v>
      </c>
      <c r="E221" s="2630"/>
      <c r="F221" s="2630"/>
      <c r="G221" s="2630"/>
      <c r="H221" s="2630"/>
      <c r="I221" s="2630"/>
      <c r="J221" s="2630"/>
      <c r="K221" s="2630"/>
      <c r="L221" s="2630"/>
      <c r="M221" s="2630"/>
      <c r="N221" s="2630"/>
      <c r="O221" s="2630"/>
      <c r="P221" s="2630"/>
    </row>
    <row r="222" spans="1:16">
      <c r="A222" s="3730"/>
      <c r="B222" s="3709"/>
      <c r="C222" s="3676"/>
      <c r="D222" s="2633" t="s">
        <v>395</v>
      </c>
      <c r="E222" s="2671"/>
      <c r="F222" s="2671"/>
      <c r="G222" s="2671"/>
      <c r="H222" s="2671"/>
      <c r="I222" s="2671"/>
      <c r="J222" s="2671"/>
      <c r="K222" s="2671"/>
      <c r="L222" s="2671"/>
      <c r="M222" s="2671"/>
      <c r="N222" s="2671"/>
      <c r="O222" s="2671"/>
      <c r="P222" s="2671"/>
    </row>
    <row r="223" spans="1:16">
      <c r="A223" s="3730"/>
      <c r="B223" s="3709"/>
      <c r="C223" s="3677"/>
      <c r="D223" s="2634" t="s">
        <v>396</v>
      </c>
      <c r="E223" s="2652"/>
      <c r="F223" s="2652"/>
      <c r="G223" s="2652"/>
      <c r="H223" s="2652"/>
      <c r="I223" s="2652"/>
      <c r="J223" s="2652"/>
      <c r="K223" s="2652"/>
      <c r="L223" s="2652"/>
      <c r="M223" s="2652"/>
      <c r="N223" s="2652"/>
      <c r="O223" s="2652"/>
      <c r="P223" s="2652"/>
    </row>
    <row r="224" spans="1:16" ht="15.75" customHeight="1" thickBot="1">
      <c r="A224" s="3731"/>
      <c r="B224" s="3678" t="s">
        <v>645</v>
      </c>
      <c r="C224" s="3679"/>
      <c r="D224" s="3680"/>
      <c r="E224" s="2595"/>
      <c r="F224" s="2595"/>
      <c r="G224" s="2595"/>
      <c r="H224" s="2595"/>
      <c r="I224" s="2595"/>
      <c r="J224" s="2595"/>
      <c r="K224" s="2595"/>
      <c r="L224" s="2595"/>
      <c r="M224" s="2595"/>
      <c r="N224" s="2594"/>
      <c r="O224" s="2594"/>
      <c r="P224" s="2594"/>
    </row>
    <row r="225" spans="1:16" ht="15" customHeight="1">
      <c r="A225" s="3735" t="s">
        <v>712</v>
      </c>
      <c r="B225" s="3714" t="s">
        <v>608</v>
      </c>
      <c r="C225" s="3715"/>
      <c r="D225" s="3716"/>
      <c r="E225" s="2623"/>
      <c r="F225" s="2623"/>
      <c r="G225" s="2623"/>
      <c r="H225" s="2623"/>
      <c r="I225" s="2623"/>
      <c r="J225" s="2623"/>
      <c r="K225" s="2623"/>
      <c r="L225" s="2623"/>
      <c r="M225" s="2623"/>
      <c r="N225" s="2623"/>
      <c r="O225" s="2623"/>
      <c r="P225" s="2621"/>
    </row>
    <row r="226" spans="1:16" ht="45.75" customHeight="1">
      <c r="A226" s="3736"/>
      <c r="B226" s="2670" t="s">
        <v>713</v>
      </c>
      <c r="C226" s="3687" t="s">
        <v>610</v>
      </c>
      <c r="D226" s="3688"/>
      <c r="E226" s="2654"/>
      <c r="F226" s="2655"/>
      <c r="G226" s="2655"/>
      <c r="H226" s="2655"/>
      <c r="I226" s="2655"/>
      <c r="J226" s="2655"/>
      <c r="K226" s="2655"/>
      <c r="L226" s="2655"/>
      <c r="M226" s="2655"/>
      <c r="N226" s="2655"/>
      <c r="O226" s="2655"/>
      <c r="P226" s="2655"/>
    </row>
    <row r="227" spans="1:16" ht="15" customHeight="1">
      <c r="A227" s="3736"/>
      <c r="B227" s="3853" t="s">
        <v>714</v>
      </c>
      <c r="C227" s="3689" t="s">
        <v>612</v>
      </c>
      <c r="D227" s="2662" t="s">
        <v>634</v>
      </c>
      <c r="E227" s="2663"/>
      <c r="F227" s="2663"/>
      <c r="G227" s="2663"/>
      <c r="H227" s="2663"/>
      <c r="I227" s="2663"/>
      <c r="J227" s="2663"/>
      <c r="K227" s="2663"/>
      <c r="L227" s="2663"/>
      <c r="M227" s="2663"/>
      <c r="N227" s="2663"/>
      <c r="O227" s="2663"/>
      <c r="P227" s="2663"/>
    </row>
    <row r="228" spans="1:16">
      <c r="A228" s="3736"/>
      <c r="B228" s="3727"/>
      <c r="C228" s="3690"/>
      <c r="D228" s="2592" t="s">
        <v>395</v>
      </c>
      <c r="E228" s="2636"/>
      <c r="F228" s="2636"/>
      <c r="G228" s="2636"/>
      <c r="H228" s="2636"/>
      <c r="I228" s="2636"/>
      <c r="J228" s="2636"/>
      <c r="K228" s="2636"/>
      <c r="L228" s="2636"/>
      <c r="M228" s="2636"/>
      <c r="N228" s="2636"/>
      <c r="O228" s="2636"/>
      <c r="P228" s="2636"/>
    </row>
    <row r="229" spans="1:16" ht="15" customHeight="1">
      <c r="A229" s="3736"/>
      <c r="B229" s="3728"/>
      <c r="C229" s="3691"/>
      <c r="D229" s="2591" t="s">
        <v>396</v>
      </c>
      <c r="E229" s="2639"/>
      <c r="F229" s="2639"/>
      <c r="G229" s="2639"/>
      <c r="H229" s="2639"/>
      <c r="I229" s="2639"/>
      <c r="J229" s="2639"/>
      <c r="K229" s="2639"/>
      <c r="L229" s="2639"/>
      <c r="M229" s="2639"/>
      <c r="N229" s="2639"/>
      <c r="O229" s="2639"/>
      <c r="P229" s="2639"/>
    </row>
    <row r="230" spans="1:16" ht="15" customHeight="1">
      <c r="A230" s="3736"/>
      <c r="B230" s="3747" t="s">
        <v>711</v>
      </c>
      <c r="C230" s="3689" t="s">
        <v>612</v>
      </c>
      <c r="D230" s="2662" t="s">
        <v>634</v>
      </c>
      <c r="E230" s="2663"/>
      <c r="F230" s="2663"/>
      <c r="G230" s="2663"/>
      <c r="H230" s="2663"/>
      <c r="I230" s="2663"/>
      <c r="J230" s="2663"/>
      <c r="K230" s="2663"/>
      <c r="L230" s="2663"/>
      <c r="M230" s="2663"/>
      <c r="N230" s="2663"/>
      <c r="O230" s="2663"/>
      <c r="P230" s="2663"/>
    </row>
    <row r="231" spans="1:16">
      <c r="A231" s="3736"/>
      <c r="B231" s="3727"/>
      <c r="C231" s="3690"/>
      <c r="D231" s="2592" t="s">
        <v>395</v>
      </c>
      <c r="E231" s="2636"/>
      <c r="F231" s="2636"/>
      <c r="G231" s="2636"/>
      <c r="H231" s="2636"/>
      <c r="I231" s="2636"/>
      <c r="J231" s="2636"/>
      <c r="K231" s="2636"/>
      <c r="L231" s="2636"/>
      <c r="M231" s="2636"/>
      <c r="N231" s="2636"/>
      <c r="O231" s="2636"/>
      <c r="P231" s="2636"/>
    </row>
    <row r="232" spans="1:16">
      <c r="A232" s="3736"/>
      <c r="B232" s="3728"/>
      <c r="C232" s="3691"/>
      <c r="D232" s="2591" t="s">
        <v>396</v>
      </c>
      <c r="E232" s="2639"/>
      <c r="F232" s="2639"/>
      <c r="G232" s="2639"/>
      <c r="H232" s="2639"/>
      <c r="I232" s="2639"/>
      <c r="J232" s="2639"/>
      <c r="K232" s="2639"/>
      <c r="L232" s="2639"/>
      <c r="M232" s="2639"/>
      <c r="N232" s="2639"/>
      <c r="O232" s="2639"/>
      <c r="P232" s="2639"/>
    </row>
    <row r="233" spans="1:16" ht="15" customHeight="1">
      <c r="A233" s="3736"/>
      <c r="B233" s="3853" t="s">
        <v>714</v>
      </c>
      <c r="C233" s="3676" t="s">
        <v>613</v>
      </c>
      <c r="D233" s="2629" t="s">
        <v>634</v>
      </c>
      <c r="E233" s="2630"/>
      <c r="F233" s="2630"/>
      <c r="G233" s="2630"/>
      <c r="H233" s="2630"/>
      <c r="I233" s="2630"/>
      <c r="J233" s="2630"/>
      <c r="K233" s="2630"/>
      <c r="L233" s="2630"/>
      <c r="M233" s="2630"/>
      <c r="N233" s="2630"/>
      <c r="O233" s="2630"/>
      <c r="P233" s="2630"/>
    </row>
    <row r="234" spans="1:16">
      <c r="A234" s="3736"/>
      <c r="B234" s="3727"/>
      <c r="C234" s="3676"/>
      <c r="D234" s="2633" t="s">
        <v>395</v>
      </c>
      <c r="E234" s="2635"/>
      <c r="F234" s="2635"/>
      <c r="G234" s="2635"/>
      <c r="H234" s="2635"/>
      <c r="I234" s="2635"/>
      <c r="J234" s="2635"/>
      <c r="K234" s="2635"/>
      <c r="L234" s="2635"/>
      <c r="M234" s="2635"/>
      <c r="N234" s="2635"/>
      <c r="O234" s="2635"/>
      <c r="P234" s="2635"/>
    </row>
    <row r="235" spans="1:16">
      <c r="A235" s="3736"/>
      <c r="B235" s="3728"/>
      <c r="C235" s="3676"/>
      <c r="D235" s="2672" t="s">
        <v>396</v>
      </c>
      <c r="E235" s="2671"/>
      <c r="F235" s="2671"/>
      <c r="G235" s="2671"/>
      <c r="H235" s="2671"/>
      <c r="I235" s="2671"/>
      <c r="J235" s="2671"/>
      <c r="K235" s="2671"/>
      <c r="L235" s="2671"/>
      <c r="M235" s="2671"/>
      <c r="N235" s="2671"/>
      <c r="O235" s="2671"/>
      <c r="P235" s="2671"/>
    </row>
    <row r="236" spans="1:16">
      <c r="A236" s="3736"/>
      <c r="B236" s="3747" t="s">
        <v>711</v>
      </c>
      <c r="C236" s="3675" t="s">
        <v>613</v>
      </c>
      <c r="D236" s="2650" t="s">
        <v>634</v>
      </c>
      <c r="E236" s="2632"/>
      <c r="F236" s="2632"/>
      <c r="G236" s="2632"/>
      <c r="H236" s="2632"/>
      <c r="I236" s="2632"/>
      <c r="J236" s="2632"/>
      <c r="K236" s="2632"/>
      <c r="L236" s="2632"/>
      <c r="M236" s="2632"/>
      <c r="N236" s="2632"/>
      <c r="O236" s="2632"/>
      <c r="P236" s="2632"/>
    </row>
    <row r="237" spans="1:16">
      <c r="A237" s="3736"/>
      <c r="B237" s="3727"/>
      <c r="C237" s="3676"/>
      <c r="D237" s="2633" t="s">
        <v>395</v>
      </c>
      <c r="E237" s="2635"/>
      <c r="F237" s="2635"/>
      <c r="G237" s="2635"/>
      <c r="H237" s="2635"/>
      <c r="I237" s="2635"/>
      <c r="J237" s="2635"/>
      <c r="K237" s="2635"/>
      <c r="L237" s="2635"/>
      <c r="M237" s="2635"/>
      <c r="N237" s="2635"/>
      <c r="O237" s="2635"/>
      <c r="P237" s="2635"/>
    </row>
    <row r="238" spans="1:16">
      <c r="A238" s="3736"/>
      <c r="B238" s="3728"/>
      <c r="C238" s="3677"/>
      <c r="D238" s="2634" t="s">
        <v>396</v>
      </c>
      <c r="E238" s="2652"/>
      <c r="F238" s="2652"/>
      <c r="G238" s="2652"/>
      <c r="H238" s="2652"/>
      <c r="I238" s="2652"/>
      <c r="J238" s="2652"/>
      <c r="K238" s="2652"/>
      <c r="L238" s="2652"/>
      <c r="M238" s="2652"/>
      <c r="N238" s="2652"/>
      <c r="O238" s="2652"/>
      <c r="P238" s="2652"/>
    </row>
    <row r="239" spans="1:16" ht="15.75" customHeight="1" thickBot="1">
      <c r="A239" s="3737"/>
      <c r="B239" s="3678" t="s">
        <v>645</v>
      </c>
      <c r="C239" s="3679"/>
      <c r="D239" s="3680"/>
      <c r="E239" s="2587"/>
      <c r="F239" s="2587"/>
      <c r="G239" s="2587"/>
      <c r="H239" s="2587"/>
      <c r="I239" s="2587"/>
      <c r="J239" s="2587"/>
      <c r="K239" s="2587"/>
      <c r="L239" s="2587"/>
      <c r="M239" s="2587"/>
      <c r="N239" s="2586"/>
      <c r="O239" s="2586"/>
      <c r="P239" s="2586"/>
    </row>
    <row r="240" spans="1:16" ht="15.75" thickBot="1">
      <c r="A240" s="3739" t="s">
        <v>632</v>
      </c>
      <c r="B240" s="3740"/>
      <c r="C240" s="3740"/>
      <c r="D240" s="3741"/>
      <c r="E240" s="2624"/>
      <c r="F240" s="2625"/>
      <c r="G240" s="2626"/>
      <c r="H240" s="2624"/>
      <c r="I240" s="2625"/>
      <c r="J240" s="2626"/>
      <c r="K240" s="2624"/>
      <c r="L240" s="2625"/>
      <c r="M240" s="2627"/>
      <c r="N240" s="2628"/>
      <c r="O240" s="2625"/>
      <c r="P240" s="2627"/>
    </row>
    <row r="241" spans="1:16" ht="15.75" customHeight="1" thickBot="1">
      <c r="A241" s="3742" t="s">
        <v>646</v>
      </c>
      <c r="B241" s="3740"/>
      <c r="C241" s="3740"/>
      <c r="D241" s="3741"/>
      <c r="E241" s="2587"/>
      <c r="F241" s="2587"/>
      <c r="G241" s="2587"/>
      <c r="H241" s="2587"/>
      <c r="I241" s="2587"/>
      <c r="J241" s="2587"/>
      <c r="K241" s="2587"/>
      <c r="L241" s="2587"/>
      <c r="M241" s="2587"/>
      <c r="N241" s="2586"/>
      <c r="O241" s="2586"/>
      <c r="P241" s="2586"/>
    </row>
    <row r="242" spans="1:16">
      <c r="A242" s="2585"/>
      <c r="B242" s="2584"/>
      <c r="C242" s="2584"/>
      <c r="D242" s="2584"/>
      <c r="E242" s="2584"/>
      <c r="F242" s="2584"/>
      <c r="G242" s="2584"/>
      <c r="H242" s="2584"/>
      <c r="I242" s="2584"/>
      <c r="J242" s="2584"/>
      <c r="K242" s="2584"/>
      <c r="L242" s="2584"/>
      <c r="M242" s="2583"/>
      <c r="N242" s="2580"/>
      <c r="O242" s="2582"/>
      <c r="P242" s="2582"/>
    </row>
    <row r="243" spans="1:16">
      <c r="A243" s="2585"/>
      <c r="B243" s="2584"/>
      <c r="C243" s="2584"/>
      <c r="D243" s="2584"/>
      <c r="E243" s="2584"/>
      <c r="F243" s="2584"/>
      <c r="G243" s="2584"/>
      <c r="H243" s="2584"/>
      <c r="I243" s="2584"/>
      <c r="J243" s="2584"/>
      <c r="K243" s="2584"/>
      <c r="L243" s="2584"/>
      <c r="M243" s="2583"/>
      <c r="N243" s="2580"/>
      <c r="O243" s="2582"/>
      <c r="P243" s="2582"/>
    </row>
    <row r="244" spans="1:16">
      <c r="A244" s="2580"/>
      <c r="B244" s="2580"/>
      <c r="C244" s="2580"/>
      <c r="D244" s="2580"/>
      <c r="E244" s="2581"/>
      <c r="F244" s="2580"/>
      <c r="G244" s="2580"/>
      <c r="H244" s="2580"/>
      <c r="I244" s="2580"/>
      <c r="J244" s="2580"/>
      <c r="K244" s="2580"/>
      <c r="L244" s="2580"/>
      <c r="M244" s="2580"/>
      <c r="N244" s="2580"/>
      <c r="O244" s="2580"/>
      <c r="P244" s="2580"/>
    </row>
    <row r="245" spans="1:16">
      <c r="A245" s="2579"/>
      <c r="B245" s="2579"/>
      <c r="C245" s="2579"/>
      <c r="D245" s="2579"/>
      <c r="E245" s="2579"/>
      <c r="F245" s="2579"/>
      <c r="G245" s="2579"/>
      <c r="H245" s="2579"/>
      <c r="I245" s="2579"/>
      <c r="J245" s="2579"/>
      <c r="K245" s="2579"/>
      <c r="L245" s="2579"/>
      <c r="M245" s="2579"/>
      <c r="N245" s="2579"/>
      <c r="O245" s="2579"/>
      <c r="P245" s="2579"/>
    </row>
    <row r="246" spans="1:16">
      <c r="A246" s="2579"/>
      <c r="B246" s="2579"/>
      <c r="C246" s="2579"/>
      <c r="D246" s="2579"/>
      <c r="E246" s="2579"/>
      <c r="F246" s="2579"/>
      <c r="G246" s="2579"/>
      <c r="H246" s="2579"/>
      <c r="I246" s="2579"/>
      <c r="J246" s="2579"/>
      <c r="K246" s="2579"/>
      <c r="L246" s="2579"/>
      <c r="M246" s="2579"/>
      <c r="N246" s="2579"/>
      <c r="O246" s="2579"/>
      <c r="P246" s="2579"/>
    </row>
    <row r="247" spans="1:16">
      <c r="A247" s="2579"/>
      <c r="B247" s="2579"/>
      <c r="C247" s="2579"/>
      <c r="D247" s="2579"/>
      <c r="E247" s="2579"/>
      <c r="F247" s="2579"/>
      <c r="G247" s="2579"/>
      <c r="H247" s="2579"/>
      <c r="I247" s="2579"/>
      <c r="J247" s="2579"/>
      <c r="K247" s="2579"/>
      <c r="L247" s="2579"/>
      <c r="M247" s="2579"/>
      <c r="N247" s="2579"/>
      <c r="O247" s="2579"/>
      <c r="P247" s="2579"/>
    </row>
    <row r="248" spans="1:16">
      <c r="A248" s="2579"/>
      <c r="B248" s="2579"/>
      <c r="C248" s="2579"/>
      <c r="D248" s="2579"/>
      <c r="E248" s="2579"/>
      <c r="F248" s="2579"/>
      <c r="G248" s="2579"/>
      <c r="H248" s="2579"/>
      <c r="I248" s="2579"/>
      <c r="J248" s="2579"/>
      <c r="K248" s="2579"/>
      <c r="L248" s="2579"/>
      <c r="M248" s="2579"/>
      <c r="N248" s="2579"/>
      <c r="O248" s="2579"/>
      <c r="P248" s="2579"/>
    </row>
    <row r="249" spans="1:16">
      <c r="A249" s="2579"/>
      <c r="B249" s="2579"/>
      <c r="C249" s="2579"/>
      <c r="D249" s="2579"/>
      <c r="E249" s="2579"/>
      <c r="F249" s="2579"/>
      <c r="G249" s="2579"/>
      <c r="H249" s="2579"/>
      <c r="I249" s="2579"/>
      <c r="J249" s="2579"/>
      <c r="K249" s="2579"/>
      <c r="L249" s="2579"/>
      <c r="M249" s="2579"/>
      <c r="N249" s="2579"/>
      <c r="O249" s="2579"/>
      <c r="P249" s="2579"/>
    </row>
    <row r="250" spans="1:16">
      <c r="A250" s="2579"/>
      <c r="B250" s="2579"/>
      <c r="C250" s="2579"/>
      <c r="D250" s="2579"/>
      <c r="E250" s="2579"/>
      <c r="F250" s="2579"/>
      <c r="G250" s="2579"/>
      <c r="H250" s="2579"/>
      <c r="I250" s="2579"/>
      <c r="J250" s="2579"/>
      <c r="K250" s="2579"/>
      <c r="L250" s="2579"/>
      <c r="M250" s="2579"/>
      <c r="N250" s="2579"/>
      <c r="O250" s="2579"/>
      <c r="P250" s="2579"/>
    </row>
    <row r="251" spans="1:16">
      <c r="A251" s="2579"/>
      <c r="B251" s="2579"/>
      <c r="C251" s="2579"/>
      <c r="D251" s="2579"/>
      <c r="E251" s="2579"/>
      <c r="F251" s="2579"/>
      <c r="G251" s="2579"/>
      <c r="H251" s="2579"/>
      <c r="I251" s="2579"/>
      <c r="J251" s="2579"/>
      <c r="K251" s="2579"/>
      <c r="L251" s="2579"/>
      <c r="M251" s="2579"/>
      <c r="N251" s="2579"/>
      <c r="O251" s="2579"/>
      <c r="P251" s="2579"/>
    </row>
    <row r="252" spans="1:16">
      <c r="A252" s="2579"/>
      <c r="B252" s="2579"/>
      <c r="C252" s="2579"/>
      <c r="D252" s="2579"/>
      <c r="E252" s="2579"/>
      <c r="F252" s="2579"/>
      <c r="G252" s="2579"/>
      <c r="H252" s="2579"/>
      <c r="I252" s="2579"/>
      <c r="J252" s="2579"/>
      <c r="K252" s="2579"/>
      <c r="L252" s="2579"/>
      <c r="M252" s="2579"/>
      <c r="N252" s="2579"/>
      <c r="O252" s="2579"/>
      <c r="P252" s="2579"/>
    </row>
    <row r="253" spans="1:16">
      <c r="A253" s="2579"/>
      <c r="B253" s="2579"/>
      <c r="C253" s="2579"/>
      <c r="D253" s="2579"/>
      <c r="E253" s="2579"/>
      <c r="F253" s="2579"/>
      <c r="G253" s="2579"/>
      <c r="H253" s="2579"/>
      <c r="I253" s="2579"/>
      <c r="J253" s="2579"/>
      <c r="K253" s="2579"/>
      <c r="L253" s="2579"/>
      <c r="M253" s="2579"/>
      <c r="N253" s="2579"/>
      <c r="O253" s="2579"/>
      <c r="P253" s="2579"/>
    </row>
    <row r="254" spans="1:16">
      <c r="A254" s="2579"/>
      <c r="B254" s="2579"/>
      <c r="C254" s="2579"/>
      <c r="D254" s="2579"/>
      <c r="E254" s="2579"/>
      <c r="F254" s="2579"/>
      <c r="G254" s="2579"/>
      <c r="H254" s="2579"/>
      <c r="I254" s="2579"/>
      <c r="J254" s="2579"/>
      <c r="K254" s="2579"/>
      <c r="L254" s="2579"/>
      <c r="M254" s="2579"/>
      <c r="N254" s="2579"/>
      <c r="O254" s="2579"/>
      <c r="P254" s="2579"/>
    </row>
    <row r="255" spans="1:16">
      <c r="A255" s="2579"/>
      <c r="B255" s="2579"/>
      <c r="C255" s="2579"/>
      <c r="D255" s="2579"/>
      <c r="E255" s="2579"/>
      <c r="F255" s="2579"/>
      <c r="G255" s="2579"/>
      <c r="H255" s="2579"/>
      <c r="I255" s="2579"/>
      <c r="J255" s="2579"/>
      <c r="K255" s="2579"/>
      <c r="L255" s="2579"/>
      <c r="M255" s="2579"/>
      <c r="N255" s="2579"/>
      <c r="O255" s="2579"/>
      <c r="P255" s="2579"/>
    </row>
    <row r="256" spans="1:16">
      <c r="A256" s="2579"/>
      <c r="B256" s="2579"/>
      <c r="C256" s="2579"/>
      <c r="D256" s="2579"/>
      <c r="E256" s="2579"/>
      <c r="F256" s="2579"/>
      <c r="G256" s="2579"/>
      <c r="H256" s="2579"/>
      <c r="I256" s="2579"/>
      <c r="J256" s="2579"/>
      <c r="K256" s="2579"/>
      <c r="L256" s="2579"/>
      <c r="M256" s="2579"/>
      <c r="N256" s="2579"/>
      <c r="O256" s="2579"/>
      <c r="P256" s="2579"/>
    </row>
    <row r="257" spans="1:16">
      <c r="A257" s="2579"/>
      <c r="B257" s="2579"/>
      <c r="C257" s="2579"/>
      <c r="D257" s="2579"/>
      <c r="E257" s="2579"/>
      <c r="F257" s="2579"/>
      <c r="G257" s="2579"/>
      <c r="H257" s="2579"/>
      <c r="I257" s="2579"/>
      <c r="J257" s="2579"/>
      <c r="K257" s="2579"/>
      <c r="L257" s="2579"/>
      <c r="M257" s="2579"/>
      <c r="N257" s="2579"/>
      <c r="O257" s="2579"/>
      <c r="P257" s="2579"/>
    </row>
    <row r="258" spans="1:16">
      <c r="A258" s="2579"/>
      <c r="B258" s="2579"/>
      <c r="C258" s="2579"/>
      <c r="D258" s="2579"/>
      <c r="E258" s="2579"/>
      <c r="F258" s="2579"/>
      <c r="G258" s="2579"/>
      <c r="H258" s="2579"/>
      <c r="I258" s="2579"/>
      <c r="J258" s="2579"/>
      <c r="K258" s="2579"/>
      <c r="L258" s="2579"/>
      <c r="M258" s="2579"/>
      <c r="N258" s="2579"/>
      <c r="O258" s="2579"/>
      <c r="P258" s="2579"/>
    </row>
    <row r="259" spans="1:16">
      <c r="A259" s="2579"/>
      <c r="B259" s="2579"/>
      <c r="C259" s="2579"/>
      <c r="D259" s="2579"/>
      <c r="E259" s="2579"/>
      <c r="F259" s="2579"/>
      <c r="G259" s="2579"/>
      <c r="H259" s="2579"/>
      <c r="I259" s="2579"/>
      <c r="J259" s="2579"/>
      <c r="K259" s="2579"/>
      <c r="L259" s="2579"/>
      <c r="M259" s="2579"/>
      <c r="N259" s="2579"/>
      <c r="O259" s="2579"/>
      <c r="P259" s="2579"/>
    </row>
    <row r="260" spans="1:16">
      <c r="A260" s="2579"/>
      <c r="B260" s="2579"/>
      <c r="C260" s="2579"/>
      <c r="D260" s="2579"/>
      <c r="E260" s="2579"/>
      <c r="F260" s="2579"/>
      <c r="G260" s="2579"/>
      <c r="H260" s="2579"/>
      <c r="I260" s="2579"/>
      <c r="J260" s="2579"/>
      <c r="K260" s="2579"/>
      <c r="L260" s="2579"/>
      <c r="M260" s="2579"/>
      <c r="N260" s="2579"/>
      <c r="O260" s="2579"/>
      <c r="P260" s="2579"/>
    </row>
    <row r="261" spans="1:16">
      <c r="A261" s="2579"/>
      <c r="B261" s="2579"/>
      <c r="C261" s="2579"/>
      <c r="D261" s="2579"/>
      <c r="E261" s="2579"/>
      <c r="F261" s="2579"/>
      <c r="G261" s="2579"/>
      <c r="H261" s="2579"/>
      <c r="I261" s="2579"/>
      <c r="J261" s="2579"/>
      <c r="K261" s="2579"/>
      <c r="L261" s="2579"/>
      <c r="M261" s="2579"/>
      <c r="N261" s="2579"/>
      <c r="O261" s="2579"/>
      <c r="P261" s="2579"/>
    </row>
    <row r="262" spans="1:16">
      <c r="A262" s="2579"/>
      <c r="B262" s="2579"/>
      <c r="C262" s="2579"/>
      <c r="D262" s="2579"/>
      <c r="E262" s="2579"/>
      <c r="F262" s="2579"/>
      <c r="G262" s="2579"/>
      <c r="H262" s="2579"/>
      <c r="I262" s="2579"/>
      <c r="J262" s="2579"/>
      <c r="K262" s="2579"/>
      <c r="L262" s="2579"/>
      <c r="M262" s="2579"/>
      <c r="N262" s="2579"/>
      <c r="O262" s="2579"/>
      <c r="P262" s="2579"/>
    </row>
    <row r="263" spans="1:16">
      <c r="A263" s="2579"/>
      <c r="B263" s="2579"/>
      <c r="C263" s="2579"/>
      <c r="D263" s="2579"/>
      <c r="E263" s="2579"/>
      <c r="F263" s="2579"/>
      <c r="G263" s="2579"/>
      <c r="H263" s="2579"/>
      <c r="I263" s="2579"/>
      <c r="J263" s="2579"/>
      <c r="K263" s="2579"/>
      <c r="L263" s="2579"/>
      <c r="M263" s="2579"/>
      <c r="N263" s="2579"/>
      <c r="O263" s="2579"/>
      <c r="P263" s="2579"/>
    </row>
    <row r="264" spans="1:16">
      <c r="A264" s="2579"/>
      <c r="B264" s="2579"/>
      <c r="C264" s="2579"/>
      <c r="D264" s="2579"/>
      <c r="E264" s="2579"/>
      <c r="F264" s="2579"/>
      <c r="G264" s="2579"/>
      <c r="H264" s="2579"/>
      <c r="I264" s="2579"/>
      <c r="J264" s="2579"/>
      <c r="K264" s="2579"/>
      <c r="L264" s="2579"/>
      <c r="M264" s="2579"/>
      <c r="N264" s="2579"/>
      <c r="O264" s="2579"/>
      <c r="P264" s="2579"/>
    </row>
    <row r="265" spans="1:16">
      <c r="A265" s="2579"/>
      <c r="B265" s="2579"/>
      <c r="C265" s="2579"/>
      <c r="D265" s="2579"/>
      <c r="E265" s="2579"/>
      <c r="F265" s="2579"/>
      <c r="G265" s="2579"/>
      <c r="H265" s="2579"/>
      <c r="I265" s="2579"/>
      <c r="J265" s="2579"/>
      <c r="K265" s="2579"/>
      <c r="L265" s="2579"/>
      <c r="M265" s="2579"/>
      <c r="N265" s="2579"/>
      <c r="O265" s="2579"/>
      <c r="P265" s="2579"/>
    </row>
    <row r="266" spans="1:16">
      <c r="A266" s="2579"/>
      <c r="B266" s="2579"/>
      <c r="C266" s="2579"/>
      <c r="D266" s="2579"/>
      <c r="E266" s="2579"/>
      <c r="F266" s="2579"/>
      <c r="G266" s="2579"/>
      <c r="H266" s="2579"/>
      <c r="I266" s="2579"/>
      <c r="J266" s="2579"/>
      <c r="K266" s="2579"/>
      <c r="L266" s="2579"/>
      <c r="M266" s="2579"/>
      <c r="N266" s="2579"/>
      <c r="O266" s="2579"/>
      <c r="P266" s="2579"/>
    </row>
    <row r="267" spans="1:16">
      <c r="A267" s="2579"/>
      <c r="B267" s="2579"/>
      <c r="C267" s="2579"/>
      <c r="D267" s="2579"/>
      <c r="E267" s="2579"/>
      <c r="F267" s="2579"/>
      <c r="G267" s="2579"/>
      <c r="H267" s="2579"/>
      <c r="I267" s="2579"/>
      <c r="J267" s="2579"/>
      <c r="K267" s="2579"/>
      <c r="L267" s="2579"/>
      <c r="M267" s="2579"/>
      <c r="N267" s="2579"/>
      <c r="O267" s="2579"/>
      <c r="P267" s="2579"/>
    </row>
    <row r="268" spans="1:16">
      <c r="A268" s="2579"/>
      <c r="B268" s="2579"/>
      <c r="C268" s="2579"/>
      <c r="D268" s="2579"/>
      <c r="E268" s="2579"/>
      <c r="F268" s="2579"/>
      <c r="G268" s="2579"/>
      <c r="H268" s="2579"/>
      <c r="I268" s="2579"/>
      <c r="J268" s="2579"/>
      <c r="K268" s="2579"/>
      <c r="L268" s="2579"/>
      <c r="M268" s="2579"/>
      <c r="N268" s="2579"/>
      <c r="O268" s="2579"/>
      <c r="P268" s="2579"/>
    </row>
    <row r="269" spans="1:16">
      <c r="A269" s="2579"/>
      <c r="B269" s="2579"/>
      <c r="C269" s="2579"/>
      <c r="D269" s="2579"/>
      <c r="E269" s="2579"/>
      <c r="F269" s="2579"/>
      <c r="G269" s="2579"/>
      <c r="H269" s="2579"/>
      <c r="I269" s="2579"/>
      <c r="J269" s="2579"/>
      <c r="K269" s="2579"/>
      <c r="L269" s="2579"/>
      <c r="M269" s="2579"/>
      <c r="N269" s="2579"/>
      <c r="O269" s="2579"/>
      <c r="P269" s="2579"/>
    </row>
    <row r="270" spans="1:16">
      <c r="A270" s="2579"/>
      <c r="B270" s="2579"/>
      <c r="C270" s="2579"/>
      <c r="D270" s="2579"/>
      <c r="E270" s="2579"/>
      <c r="F270" s="2579"/>
      <c r="G270" s="2579"/>
      <c r="H270" s="2579"/>
      <c r="I270" s="2579"/>
      <c r="J270" s="2579"/>
      <c r="K270" s="2579"/>
      <c r="L270" s="2579"/>
      <c r="M270" s="2579"/>
      <c r="N270" s="2579"/>
      <c r="O270" s="2579"/>
      <c r="P270" s="2579"/>
    </row>
    <row r="271" spans="1:16">
      <c r="A271" s="2579"/>
      <c r="B271" s="2579"/>
      <c r="C271" s="2579"/>
      <c r="D271" s="2579"/>
      <c r="E271" s="2579"/>
      <c r="F271" s="2579"/>
      <c r="G271" s="2579"/>
      <c r="H271" s="2579"/>
      <c r="I271" s="2579"/>
      <c r="J271" s="2579"/>
      <c r="K271" s="2579"/>
      <c r="L271" s="2579"/>
      <c r="M271" s="2579"/>
      <c r="N271" s="2579"/>
      <c r="O271" s="2579"/>
      <c r="P271" s="2579"/>
    </row>
    <row r="272" spans="1:16">
      <c r="A272" s="2579"/>
      <c r="B272" s="2579"/>
      <c r="C272" s="2579"/>
      <c r="D272" s="2579"/>
      <c r="E272" s="2579"/>
      <c r="F272" s="2579"/>
      <c r="G272" s="2579"/>
      <c r="H272" s="2579"/>
      <c r="I272" s="2579"/>
      <c r="J272" s="2579"/>
      <c r="K272" s="2579"/>
      <c r="L272" s="2579"/>
      <c r="M272" s="2579"/>
      <c r="N272" s="2579"/>
      <c r="O272" s="2579"/>
      <c r="P272" s="2579"/>
    </row>
    <row r="273" spans="1:16">
      <c r="A273" s="2579"/>
      <c r="B273" s="2579"/>
      <c r="C273" s="2579"/>
      <c r="D273" s="2579"/>
      <c r="E273" s="2579"/>
      <c r="F273" s="2579"/>
      <c r="G273" s="2579"/>
      <c r="H273" s="2579"/>
      <c r="I273" s="2579"/>
      <c r="J273" s="2579"/>
      <c r="K273" s="2579"/>
      <c r="L273" s="2579"/>
      <c r="M273" s="2579"/>
      <c r="N273" s="2579"/>
      <c r="O273" s="2579"/>
      <c r="P273" s="2579"/>
    </row>
    <row r="274" spans="1:16">
      <c r="A274" s="2579"/>
      <c r="B274" s="2579"/>
      <c r="C274" s="2579"/>
      <c r="D274" s="2579"/>
      <c r="E274" s="2579"/>
      <c r="F274" s="2579"/>
      <c r="G274" s="2579"/>
      <c r="H274" s="2579"/>
      <c r="I274" s="2579"/>
      <c r="J274" s="2579"/>
      <c r="K274" s="2579"/>
      <c r="L274" s="2579"/>
      <c r="M274" s="2579"/>
      <c r="N274" s="2579"/>
      <c r="O274" s="2579"/>
      <c r="P274" s="2579"/>
    </row>
    <row r="275" spans="1:16">
      <c r="A275" s="2579"/>
      <c r="B275" s="2579"/>
      <c r="C275" s="2579"/>
      <c r="D275" s="2579"/>
      <c r="E275" s="2579"/>
      <c r="F275" s="2579"/>
      <c r="G275" s="2579"/>
      <c r="H275" s="2579"/>
      <c r="I275" s="2579"/>
      <c r="J275" s="2579"/>
      <c r="K275" s="2579"/>
      <c r="L275" s="2579"/>
      <c r="M275" s="2579"/>
      <c r="N275" s="2579"/>
      <c r="O275" s="2579"/>
      <c r="P275" s="2579"/>
    </row>
    <row r="276" spans="1:16">
      <c r="A276" s="2579"/>
      <c r="B276" s="2579"/>
      <c r="C276" s="2579"/>
      <c r="D276" s="2579"/>
      <c r="E276" s="2579"/>
      <c r="F276" s="2579"/>
      <c r="G276" s="2579"/>
      <c r="H276" s="2579"/>
      <c r="I276" s="2579"/>
      <c r="J276" s="2579"/>
      <c r="K276" s="2579"/>
      <c r="L276" s="2579"/>
      <c r="M276" s="2579"/>
      <c r="N276" s="2579"/>
      <c r="O276" s="2579"/>
      <c r="P276" s="2579"/>
    </row>
    <row r="277" spans="1:16">
      <c r="A277" s="2579"/>
      <c r="B277" s="2579"/>
      <c r="C277" s="2579"/>
      <c r="D277" s="2579"/>
      <c r="E277" s="2579"/>
      <c r="F277" s="2579"/>
      <c r="G277" s="2579"/>
      <c r="H277" s="2579"/>
      <c r="I277" s="2579"/>
      <c r="J277" s="2579"/>
      <c r="K277" s="2579"/>
      <c r="L277" s="2579"/>
      <c r="M277" s="2579"/>
      <c r="N277" s="2579"/>
      <c r="O277" s="2579"/>
      <c r="P277" s="2579"/>
    </row>
    <row r="278" spans="1:16">
      <c r="A278" s="2579"/>
      <c r="B278" s="2579"/>
      <c r="C278" s="2579"/>
      <c r="D278" s="2579"/>
      <c r="E278" s="2579"/>
      <c r="F278" s="2579"/>
      <c r="G278" s="2579"/>
      <c r="H278" s="2579"/>
      <c r="I278" s="2579"/>
      <c r="J278" s="2579"/>
      <c r="K278" s="2579"/>
      <c r="L278" s="2579"/>
      <c r="M278" s="2579"/>
      <c r="N278" s="2579"/>
      <c r="O278" s="2579"/>
      <c r="P278" s="2579"/>
    </row>
    <row r="279" spans="1:16">
      <c r="A279" s="2579"/>
      <c r="B279" s="2579"/>
      <c r="C279" s="2579"/>
      <c r="D279" s="2579"/>
      <c r="E279" s="2579"/>
      <c r="F279" s="2579"/>
      <c r="G279" s="2579"/>
      <c r="H279" s="2579"/>
      <c r="I279" s="2579"/>
      <c r="J279" s="2579"/>
      <c r="K279" s="2579"/>
      <c r="L279" s="2579"/>
      <c r="M279" s="2579"/>
      <c r="N279" s="2579"/>
      <c r="O279" s="2579"/>
      <c r="P279" s="2579"/>
    </row>
    <row r="280" spans="1:16">
      <c r="A280" s="2579"/>
      <c r="B280" s="2579"/>
      <c r="C280" s="2579"/>
      <c r="D280" s="2579"/>
      <c r="E280" s="2579"/>
      <c r="F280" s="2579"/>
      <c r="G280" s="2579"/>
      <c r="H280" s="2579"/>
      <c r="I280" s="2579"/>
      <c r="J280" s="2579"/>
      <c r="K280" s="2579"/>
      <c r="L280" s="2579"/>
      <c r="M280" s="2579"/>
      <c r="N280" s="2579"/>
      <c r="O280" s="2579"/>
      <c r="P280" s="2579"/>
    </row>
    <row r="281" spans="1:16">
      <c r="A281" s="2579"/>
      <c r="B281" s="2579"/>
      <c r="C281" s="2579"/>
      <c r="D281" s="2579"/>
      <c r="E281" s="2579"/>
      <c r="F281" s="2579"/>
      <c r="G281" s="2579"/>
      <c r="H281" s="2579"/>
      <c r="I281" s="2579"/>
      <c r="J281" s="2579"/>
      <c r="K281" s="2579"/>
      <c r="L281" s="2579"/>
      <c r="M281" s="2579"/>
      <c r="N281" s="2579"/>
      <c r="O281" s="2579"/>
      <c r="P281" s="2579"/>
    </row>
    <row r="282" spans="1:16">
      <c r="A282" s="2579"/>
      <c r="B282" s="2579"/>
      <c r="C282" s="2579"/>
      <c r="D282" s="2579"/>
      <c r="E282" s="2579"/>
      <c r="F282" s="2579"/>
      <c r="G282" s="2579"/>
      <c r="H282" s="2579"/>
      <c r="I282" s="2579"/>
      <c r="J282" s="2579"/>
      <c r="K282" s="2579"/>
      <c r="L282" s="2579"/>
      <c r="M282" s="2579"/>
      <c r="N282" s="2579"/>
      <c r="O282" s="2579"/>
      <c r="P282" s="2579"/>
    </row>
    <row r="283" spans="1:16">
      <c r="A283" s="2579"/>
      <c r="B283" s="2579"/>
      <c r="C283" s="2579"/>
      <c r="D283" s="2579"/>
      <c r="E283" s="2579"/>
      <c r="F283" s="2579"/>
      <c r="G283" s="2579"/>
      <c r="H283" s="2579"/>
      <c r="I283" s="2579"/>
      <c r="J283" s="2579"/>
      <c r="K283" s="2579"/>
      <c r="L283" s="2579"/>
      <c r="M283" s="2579"/>
      <c r="N283" s="2579"/>
      <c r="O283" s="2579"/>
      <c r="P283" s="2579"/>
    </row>
    <row r="284" spans="1:16">
      <c r="A284" s="2579"/>
      <c r="B284" s="2579"/>
      <c r="C284" s="2579"/>
      <c r="D284" s="2579"/>
      <c r="E284" s="2579"/>
      <c r="F284" s="2579"/>
      <c r="G284" s="2579"/>
      <c r="H284" s="2579"/>
      <c r="I284" s="2579"/>
      <c r="J284" s="2579"/>
      <c r="K284" s="2579"/>
      <c r="L284" s="2579"/>
      <c r="M284" s="2579"/>
      <c r="N284" s="2579"/>
      <c r="O284" s="2579"/>
      <c r="P284" s="2579"/>
    </row>
    <row r="285" spans="1:16">
      <c r="A285" s="2579"/>
      <c r="B285" s="2579"/>
      <c r="C285" s="2579"/>
      <c r="D285" s="2579"/>
      <c r="E285" s="2579"/>
      <c r="F285" s="2579"/>
      <c r="G285" s="2579"/>
      <c r="H285" s="2579"/>
      <c r="I285" s="2579"/>
      <c r="J285" s="2579"/>
      <c r="K285" s="2579"/>
      <c r="L285" s="2579"/>
      <c r="M285" s="2579"/>
      <c r="N285" s="2579"/>
      <c r="O285" s="2579"/>
      <c r="P285" s="2579"/>
    </row>
    <row r="286" spans="1:16">
      <c r="A286" s="2579"/>
      <c r="B286" s="2579"/>
      <c r="C286" s="2579"/>
      <c r="D286" s="2579"/>
      <c r="E286" s="2579"/>
      <c r="F286" s="2579"/>
      <c r="G286" s="2579"/>
      <c r="H286" s="2579"/>
      <c r="I286" s="2579"/>
      <c r="J286" s="2579"/>
      <c r="K286" s="2579"/>
      <c r="L286" s="2579"/>
      <c r="M286" s="2579"/>
      <c r="N286" s="2579"/>
      <c r="O286" s="2579"/>
      <c r="P286" s="2579"/>
    </row>
    <row r="287" spans="1:16">
      <c r="A287" s="2579"/>
      <c r="B287" s="2579"/>
      <c r="C287" s="2579"/>
      <c r="D287" s="2579"/>
      <c r="E287" s="2579"/>
      <c r="F287" s="2579"/>
      <c r="G287" s="2579"/>
      <c r="H287" s="2579"/>
      <c r="I287" s="2579"/>
      <c r="J287" s="2579"/>
      <c r="K287" s="2579"/>
      <c r="L287" s="2579"/>
      <c r="M287" s="2579"/>
      <c r="N287" s="2579"/>
      <c r="O287" s="2579"/>
      <c r="P287" s="2579"/>
    </row>
  </sheetData>
  <mergeCells count="200">
    <mergeCell ref="A241:D241"/>
    <mergeCell ref="B40:B42"/>
    <mergeCell ref="B43:B45"/>
    <mergeCell ref="B46:B48"/>
    <mergeCell ref="B49:B51"/>
    <mergeCell ref="B109:B111"/>
    <mergeCell ref="B112:B114"/>
    <mergeCell ref="B115:B117"/>
    <mergeCell ref="B118:B120"/>
    <mergeCell ref="A240:D240"/>
    <mergeCell ref="A225:A239"/>
    <mergeCell ref="A204:A224"/>
    <mergeCell ref="C218:C220"/>
    <mergeCell ref="C221:C223"/>
    <mergeCell ref="B224:D224"/>
    <mergeCell ref="C190:D190"/>
    <mergeCell ref="C172:D172"/>
    <mergeCell ref="B173:B178"/>
    <mergeCell ref="B212:B214"/>
    <mergeCell ref="B215:B217"/>
    <mergeCell ref="B218:B220"/>
    <mergeCell ref="B221:B223"/>
    <mergeCell ref="B227:B229"/>
    <mergeCell ref="B230:B232"/>
    <mergeCell ref="C205:D205"/>
    <mergeCell ref="C206:C208"/>
    <mergeCell ref="C209:C211"/>
    <mergeCell ref="C212:C214"/>
    <mergeCell ref="C215:C217"/>
    <mergeCell ref="B206:B208"/>
    <mergeCell ref="B209:B211"/>
    <mergeCell ref="B203:D203"/>
    <mergeCell ref="B204:D204"/>
    <mergeCell ref="C233:C235"/>
    <mergeCell ref="C236:C238"/>
    <mergeCell ref="B239:D239"/>
    <mergeCell ref="B233:B235"/>
    <mergeCell ref="B236:B238"/>
    <mergeCell ref="B225:D225"/>
    <mergeCell ref="C226:D226"/>
    <mergeCell ref="C227:C229"/>
    <mergeCell ref="C230:C232"/>
    <mergeCell ref="E190:P190"/>
    <mergeCell ref="B191:B193"/>
    <mergeCell ref="C191:C193"/>
    <mergeCell ref="B194:B196"/>
    <mergeCell ref="C194:C196"/>
    <mergeCell ref="B188:D188"/>
    <mergeCell ref="A189:A203"/>
    <mergeCell ref="B189:D189"/>
    <mergeCell ref="B197:B199"/>
    <mergeCell ref="C197:C199"/>
    <mergeCell ref="B200:B202"/>
    <mergeCell ref="C200:C202"/>
    <mergeCell ref="A180:A188"/>
    <mergeCell ref="B180:D180"/>
    <mergeCell ref="C181:D181"/>
    <mergeCell ref="B182:B187"/>
    <mergeCell ref="C182:C184"/>
    <mergeCell ref="C185:C187"/>
    <mergeCell ref="C173:C175"/>
    <mergeCell ref="C176:C178"/>
    <mergeCell ref="C164:C166"/>
    <mergeCell ref="C167:C169"/>
    <mergeCell ref="B170:D170"/>
    <mergeCell ref="A171:A179"/>
    <mergeCell ref="B171:D171"/>
    <mergeCell ref="B179:D179"/>
    <mergeCell ref="B164:B166"/>
    <mergeCell ref="B167:B169"/>
    <mergeCell ref="A156:A170"/>
    <mergeCell ref="B156:D156"/>
    <mergeCell ref="C157:D157"/>
    <mergeCell ref="C158:C160"/>
    <mergeCell ref="C161:C163"/>
    <mergeCell ref="B158:B160"/>
    <mergeCell ref="B161:B163"/>
    <mergeCell ref="C136:D136"/>
    <mergeCell ref="C137:C139"/>
    <mergeCell ref="C140:C142"/>
    <mergeCell ref="C143:C145"/>
    <mergeCell ref="C146:C148"/>
    <mergeCell ref="B137:B139"/>
    <mergeCell ref="B140:B142"/>
    <mergeCell ref="C134:D134"/>
    <mergeCell ref="A135:A155"/>
    <mergeCell ref="B135:D135"/>
    <mergeCell ref="C149:C151"/>
    <mergeCell ref="C152:C154"/>
    <mergeCell ref="B155:D155"/>
    <mergeCell ref="B143:B145"/>
    <mergeCell ref="B146:B148"/>
    <mergeCell ref="B149:B151"/>
    <mergeCell ref="B152:B154"/>
    <mergeCell ref="C131:D131"/>
    <mergeCell ref="C132:D132"/>
    <mergeCell ref="N129:P129"/>
    <mergeCell ref="C130:D130"/>
    <mergeCell ref="E130:G130"/>
    <mergeCell ref="H130:J130"/>
    <mergeCell ref="K130:M130"/>
    <mergeCell ref="N130:P130"/>
    <mergeCell ref="A122:D122"/>
    <mergeCell ref="A123:D123"/>
    <mergeCell ref="C129:D129"/>
    <mergeCell ref="E129:G129"/>
    <mergeCell ref="H129:J129"/>
    <mergeCell ref="K129:M129"/>
    <mergeCell ref="A107:A121"/>
    <mergeCell ref="B107:D107"/>
    <mergeCell ref="C108:D108"/>
    <mergeCell ref="C109:C111"/>
    <mergeCell ref="C112:C114"/>
    <mergeCell ref="C115:C117"/>
    <mergeCell ref="C118:C120"/>
    <mergeCell ref="B121:D121"/>
    <mergeCell ref="C94:C96"/>
    <mergeCell ref="C97:C99"/>
    <mergeCell ref="C100:C102"/>
    <mergeCell ref="C103:C105"/>
    <mergeCell ref="B106:D106"/>
    <mergeCell ref="B94:B96"/>
    <mergeCell ref="B97:B99"/>
    <mergeCell ref="B100:B102"/>
    <mergeCell ref="B103:B105"/>
    <mergeCell ref="B82:B84"/>
    <mergeCell ref="C82:C84"/>
    <mergeCell ref="B85:D85"/>
    <mergeCell ref="A86:A106"/>
    <mergeCell ref="B86:D86"/>
    <mergeCell ref="C87:D87"/>
    <mergeCell ref="C88:C90"/>
    <mergeCell ref="C91:C93"/>
    <mergeCell ref="A71:A85"/>
    <mergeCell ref="B71:D71"/>
    <mergeCell ref="C72:D72"/>
    <mergeCell ref="B88:B90"/>
    <mergeCell ref="B91:B93"/>
    <mergeCell ref="E72:P72"/>
    <mergeCell ref="B73:B75"/>
    <mergeCell ref="C73:C75"/>
    <mergeCell ref="B76:B78"/>
    <mergeCell ref="C76:C78"/>
    <mergeCell ref="B79:B81"/>
    <mergeCell ref="C79:C81"/>
    <mergeCell ref="C58:C60"/>
    <mergeCell ref="B61:D61"/>
    <mergeCell ref="A62:A70"/>
    <mergeCell ref="B62:D62"/>
    <mergeCell ref="C63:D63"/>
    <mergeCell ref="B64:B69"/>
    <mergeCell ref="C64:C66"/>
    <mergeCell ref="C67:C69"/>
    <mergeCell ref="B70:D70"/>
    <mergeCell ref="C43:C45"/>
    <mergeCell ref="C46:C48"/>
    <mergeCell ref="C49:C51"/>
    <mergeCell ref="B52:D52"/>
    <mergeCell ref="A53:A61"/>
    <mergeCell ref="B53:D53"/>
    <mergeCell ref="C54:D54"/>
    <mergeCell ref="B55:B60"/>
    <mergeCell ref="C55:C57"/>
    <mergeCell ref="C28:C30"/>
    <mergeCell ref="C31:C33"/>
    <mergeCell ref="C34:C36"/>
    <mergeCell ref="B37:D37"/>
    <mergeCell ref="A38:A52"/>
    <mergeCell ref="B38:D38"/>
    <mergeCell ref="C39:D39"/>
    <mergeCell ref="C40:C42"/>
    <mergeCell ref="C14:D14"/>
    <mergeCell ref="C16:D16"/>
    <mergeCell ref="A17:A37"/>
    <mergeCell ref="B17:D17"/>
    <mergeCell ref="C18:D18"/>
    <mergeCell ref="C19:C21"/>
    <mergeCell ref="C22:C24"/>
    <mergeCell ref="C25:C27"/>
    <mergeCell ref="B19:B21"/>
    <mergeCell ref="B22:B24"/>
    <mergeCell ref="B25:B27"/>
    <mergeCell ref="B28:B30"/>
    <mergeCell ref="B31:B33"/>
    <mergeCell ref="B34:B36"/>
    <mergeCell ref="C12:D12"/>
    <mergeCell ref="E12:G12"/>
    <mergeCell ref="H12:J12"/>
    <mergeCell ref="K12:M12"/>
    <mergeCell ref="N12:P12"/>
    <mergeCell ref="C13:D13"/>
    <mergeCell ref="A1:B1"/>
    <mergeCell ref="E1:G1"/>
    <mergeCell ref="H1:I1"/>
    <mergeCell ref="M1:P1"/>
    <mergeCell ref="C11:D11"/>
    <mergeCell ref="E11:G11"/>
    <mergeCell ref="H11:J11"/>
    <mergeCell ref="K11:M11"/>
    <mergeCell ref="N11:P1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1"/>
  <sheetViews>
    <sheetView topLeftCell="A141" zoomScale="82" zoomScaleNormal="82" workbookViewId="0">
      <selection activeCell="B174" sqref="B174:B183"/>
    </sheetView>
  </sheetViews>
  <sheetFormatPr defaultRowHeight="15"/>
  <cols>
    <col min="1" max="1" width="14.85546875" style="2677" customWidth="1"/>
    <col min="2" max="2" width="16.7109375" style="2677" customWidth="1"/>
    <col min="3" max="3" width="9.140625" style="2677"/>
    <col min="4" max="4" width="11.42578125" style="2677" bestFit="1" customWidth="1"/>
    <col min="5" max="23" width="7.42578125" style="2677" customWidth="1"/>
    <col min="24" max="24" width="8.5703125" style="2677" customWidth="1"/>
    <col min="25" max="25" width="7.42578125" style="2677" customWidth="1"/>
    <col min="26" max="26" width="9" style="2677" customWidth="1"/>
    <col min="27" max="33" width="7.42578125" style="2677" customWidth="1"/>
    <col min="34" max="16384" width="9.140625" style="2677"/>
  </cols>
  <sheetData>
    <row r="1" spans="1:33" ht="18.75">
      <c r="A1" s="2676" t="s">
        <v>647</v>
      </c>
    </row>
    <row r="2" spans="1:33" ht="18.75">
      <c r="A2" s="2678" t="s">
        <v>599</v>
      </c>
    </row>
    <row r="3" spans="1:33" ht="18.75">
      <c r="A3" s="2679" t="s">
        <v>601</v>
      </c>
    </row>
    <row r="4" spans="1:33" ht="18.75">
      <c r="A4" s="2680" t="s">
        <v>648</v>
      </c>
    </row>
    <row r="5" spans="1:33" ht="18.75">
      <c r="A5" s="2680" t="s">
        <v>0</v>
      </c>
    </row>
    <row r="6" spans="1:33" ht="75">
      <c r="A6" s="2681"/>
      <c r="B6" s="2682"/>
      <c r="C6" s="2683"/>
      <c r="D6" s="2684" t="s">
        <v>366</v>
      </c>
      <c r="E6" s="2685" t="s">
        <v>163</v>
      </c>
      <c r="F6" s="2686" t="s">
        <v>168</v>
      </c>
      <c r="G6" s="2686" t="s">
        <v>335</v>
      </c>
      <c r="H6" s="2686" t="s">
        <v>367</v>
      </c>
      <c r="I6" s="2687" t="s">
        <v>170</v>
      </c>
      <c r="J6" s="2686" t="s">
        <v>172</v>
      </c>
      <c r="K6" s="2686" t="s">
        <v>177</v>
      </c>
      <c r="L6" s="2686" t="s">
        <v>180</v>
      </c>
      <c r="M6" s="2686" t="s">
        <v>183</v>
      </c>
      <c r="N6" s="2686" t="s">
        <v>185</v>
      </c>
      <c r="O6" s="2686" t="s">
        <v>310</v>
      </c>
      <c r="P6" s="2688" t="s">
        <v>302</v>
      </c>
      <c r="Q6" s="2688" t="s">
        <v>299</v>
      </c>
      <c r="R6" s="2686" t="s">
        <v>294</v>
      </c>
      <c r="S6" s="2686" t="s">
        <v>187</v>
      </c>
      <c r="T6" s="2686" t="s">
        <v>281</v>
      </c>
      <c r="U6" s="2689" t="s">
        <v>274</v>
      </c>
      <c r="V6" s="2686" t="s">
        <v>189</v>
      </c>
      <c r="W6" s="2686" t="s">
        <v>191</v>
      </c>
      <c r="X6" s="2686" t="s">
        <v>193</v>
      </c>
      <c r="Y6" s="2686" t="s">
        <v>263</v>
      </c>
      <c r="Z6" s="2686" t="s">
        <v>368</v>
      </c>
      <c r="AA6" s="2686" t="s">
        <v>260</v>
      </c>
      <c r="AB6" s="2686" t="s">
        <v>242</v>
      </c>
      <c r="AC6" s="2686" t="s">
        <v>200</v>
      </c>
      <c r="AD6" s="2686" t="s">
        <v>231</v>
      </c>
      <c r="AE6" s="2686" t="s">
        <v>369</v>
      </c>
      <c r="AF6" s="2686" t="s">
        <v>227</v>
      </c>
      <c r="AG6" s="2686" t="s">
        <v>223</v>
      </c>
    </row>
    <row r="7" spans="1:33" ht="126.75" customHeight="1">
      <c r="A7" s="2690"/>
      <c r="B7" s="2690"/>
      <c r="C7" s="2690"/>
      <c r="D7" s="2691" t="s">
        <v>371</v>
      </c>
      <c r="E7" s="2692" t="s">
        <v>372</v>
      </c>
      <c r="F7" s="2693" t="s">
        <v>374</v>
      </c>
      <c r="G7" s="2693" t="s">
        <v>375</v>
      </c>
      <c r="H7" s="2693" t="s">
        <v>376</v>
      </c>
      <c r="I7" s="2692" t="s">
        <v>169</v>
      </c>
      <c r="J7" s="2693" t="s">
        <v>171</v>
      </c>
      <c r="K7" s="2693" t="s">
        <v>176</v>
      </c>
      <c r="L7" s="2693" t="s">
        <v>179</v>
      </c>
      <c r="M7" s="2693" t="s">
        <v>182</v>
      </c>
      <c r="N7" s="2693" t="s">
        <v>184</v>
      </c>
      <c r="O7" s="2693" t="s">
        <v>311</v>
      </c>
      <c r="P7" s="2693" t="s">
        <v>377</v>
      </c>
      <c r="Q7" s="2693" t="s">
        <v>300</v>
      </c>
      <c r="R7" s="2693" t="s">
        <v>295</v>
      </c>
      <c r="S7" s="2693" t="s">
        <v>186</v>
      </c>
      <c r="T7" s="2693" t="s">
        <v>378</v>
      </c>
      <c r="U7" s="2693" t="s">
        <v>379</v>
      </c>
      <c r="V7" s="2694" t="s">
        <v>380</v>
      </c>
      <c r="W7" s="2693" t="s">
        <v>190</v>
      </c>
      <c r="X7" s="2695" t="s">
        <v>381</v>
      </c>
      <c r="Y7" s="2695" t="s">
        <v>264</v>
      </c>
      <c r="Z7" s="2695" t="s">
        <v>382</v>
      </c>
      <c r="AA7" s="2695" t="s">
        <v>383</v>
      </c>
      <c r="AB7" s="2693" t="s">
        <v>243</v>
      </c>
      <c r="AC7" s="2695" t="s">
        <v>384</v>
      </c>
      <c r="AD7" s="2695" t="s">
        <v>385</v>
      </c>
      <c r="AE7" s="2693" t="s">
        <v>386</v>
      </c>
      <c r="AF7" s="2695" t="s">
        <v>649</v>
      </c>
      <c r="AG7" s="2693" t="s">
        <v>224</v>
      </c>
    </row>
    <row r="8" spans="1:33" ht="30">
      <c r="D8" s="2818" t="s">
        <v>603</v>
      </c>
      <c r="E8" s="2819"/>
      <c r="F8" s="2820"/>
      <c r="G8" s="2820"/>
      <c r="H8" s="2820"/>
      <c r="I8" s="2821"/>
      <c r="J8" s="2821"/>
      <c r="K8" s="2821"/>
      <c r="L8" s="2821"/>
      <c r="M8" s="2821"/>
      <c r="N8" s="2822"/>
      <c r="O8" s="2822"/>
      <c r="P8" s="2821"/>
      <c r="Q8" s="2823"/>
      <c r="R8" s="2822"/>
      <c r="S8" s="2824"/>
      <c r="T8" s="2824"/>
      <c r="U8" s="2821"/>
      <c r="V8" s="2825"/>
      <c r="W8" s="2825"/>
      <c r="X8" s="2825"/>
      <c r="Y8" s="2821"/>
      <c r="Z8" s="2826"/>
      <c r="AA8" s="2826"/>
      <c r="AB8" s="2826"/>
      <c r="AC8" s="2826"/>
      <c r="AD8" s="2826"/>
      <c r="AE8" s="2826"/>
      <c r="AF8" s="2826"/>
      <c r="AG8" s="2826"/>
    </row>
    <row r="9" spans="1:33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</row>
    <row r="10" spans="1:33" ht="15" customHeight="1">
      <c r="A10" s="3681" t="s">
        <v>707</v>
      </c>
      <c r="B10" s="3684" t="s">
        <v>608</v>
      </c>
      <c r="C10" s="3685"/>
      <c r="D10" s="3686"/>
      <c r="E10" s="2623"/>
      <c r="F10" s="2623"/>
      <c r="G10" s="2623"/>
      <c r="H10" s="2623"/>
      <c r="I10" s="2623"/>
      <c r="J10" s="2623"/>
      <c r="K10" s="2623"/>
      <c r="L10" s="2623"/>
      <c r="M10" s="2623"/>
      <c r="N10" s="2623"/>
      <c r="O10" s="2623"/>
      <c r="P10" s="2623"/>
      <c r="Q10" s="2623"/>
      <c r="R10" s="2623"/>
      <c r="S10" s="2623"/>
      <c r="T10" s="2623"/>
      <c r="U10" s="2623"/>
      <c r="V10" s="2623"/>
      <c r="W10" s="2623"/>
      <c r="X10" s="2623"/>
      <c r="Y10" s="2623"/>
      <c r="Z10" s="2623"/>
      <c r="AA10" s="2623"/>
      <c r="AB10" s="2623"/>
      <c r="AC10" s="2623"/>
      <c r="AD10" s="2623"/>
      <c r="AE10" s="2623"/>
      <c r="AF10" s="2623"/>
      <c r="AG10" s="2623"/>
    </row>
    <row r="11" spans="1:33">
      <c r="A11" s="3682"/>
      <c r="B11" s="2666" t="s">
        <v>616</v>
      </c>
      <c r="C11" s="3687" t="s">
        <v>610</v>
      </c>
      <c r="D11" s="3688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4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4"/>
      <c r="AD11" s="2655"/>
      <c r="AE11" s="2655"/>
      <c r="AF11" s="2655"/>
      <c r="AG11" s="2655"/>
    </row>
    <row r="12" spans="1:33" ht="15.75" customHeight="1">
      <c r="A12" s="3682"/>
      <c r="B12" s="3726" t="s">
        <v>617</v>
      </c>
      <c r="C12" s="3689" t="s">
        <v>612</v>
      </c>
      <c r="D12" s="2662" t="s">
        <v>634</v>
      </c>
      <c r="E12" s="2663"/>
      <c r="F12" s="2663"/>
      <c r="G12" s="2663"/>
      <c r="H12" s="2663"/>
      <c r="I12" s="2663"/>
      <c r="J12" s="2663"/>
      <c r="K12" s="2663"/>
      <c r="L12" s="2663"/>
      <c r="M12" s="2663"/>
      <c r="N12" s="2663"/>
      <c r="O12" s="2663"/>
      <c r="P12" s="2663"/>
      <c r="Q12" s="2663"/>
      <c r="R12" s="2663"/>
      <c r="S12" s="2663"/>
      <c r="T12" s="2663"/>
      <c r="U12" s="2663"/>
      <c r="V12" s="2663"/>
      <c r="W12" s="2663"/>
      <c r="X12" s="2663"/>
      <c r="Y12" s="2663"/>
      <c r="Z12" s="2663"/>
      <c r="AA12" s="2663"/>
      <c r="AB12" s="2663"/>
      <c r="AC12" s="2663"/>
      <c r="AD12" s="2663"/>
      <c r="AE12" s="2663"/>
      <c r="AF12" s="2663"/>
      <c r="AG12" s="2663"/>
    </row>
    <row r="13" spans="1:33" ht="15" customHeight="1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</row>
    <row r="14" spans="1:33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</row>
    <row r="15" spans="1:33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</row>
    <row r="16" spans="1:33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</row>
    <row r="17" spans="1:33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</row>
    <row r="18" spans="1:33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</row>
    <row r="19" spans="1:33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</row>
    <row r="20" spans="1:33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</row>
    <row r="21" spans="1:33" ht="15.75" customHeight="1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</row>
    <row r="22" spans="1:33" ht="15" customHeight="1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</row>
    <row r="23" spans="1:33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</row>
    <row r="24" spans="1:33" ht="15.75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</row>
    <row r="25" spans="1:33">
      <c r="A25" s="3720" t="s">
        <v>708</v>
      </c>
      <c r="B25" s="3714" t="s">
        <v>608</v>
      </c>
      <c r="C25" s="3715"/>
      <c r="D25" s="3716"/>
      <c r="E25" s="2623"/>
      <c r="F25" s="2623"/>
      <c r="G25" s="2623"/>
      <c r="H25" s="2623"/>
      <c r="I25" s="2623"/>
      <c r="J25" s="2623"/>
      <c r="K25" s="2623"/>
      <c r="L25" s="2623"/>
      <c r="M25" s="2623"/>
      <c r="N25" s="2623"/>
      <c r="O25" s="2623"/>
      <c r="P25" s="2623"/>
      <c r="Q25" s="2623"/>
      <c r="R25" s="2623"/>
      <c r="S25" s="2623"/>
      <c r="T25" s="2623"/>
      <c r="U25" s="2623"/>
      <c r="V25" s="2623"/>
      <c r="W25" s="2623"/>
      <c r="X25" s="2623"/>
      <c r="Y25" s="2623"/>
      <c r="Z25" s="2623"/>
      <c r="AA25" s="2623"/>
      <c r="AB25" s="2623"/>
      <c r="AC25" s="2623"/>
      <c r="AD25" s="2623"/>
      <c r="AE25" s="2623"/>
      <c r="AF25" s="2623"/>
      <c r="AG25" s="2623"/>
    </row>
    <row r="26" spans="1:33">
      <c r="A26" s="3721"/>
      <c r="B26" s="2667" t="s">
        <v>619</v>
      </c>
      <c r="C26" s="3687" t="s">
        <v>610</v>
      </c>
      <c r="D26" s="3688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4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4"/>
      <c r="AD26" s="2655"/>
      <c r="AE26" s="2655"/>
      <c r="AF26" s="2655"/>
      <c r="AG26" s="2655"/>
    </row>
    <row r="27" spans="1:33">
      <c r="A27" s="3721"/>
      <c r="B27" s="3705" t="s">
        <v>620</v>
      </c>
      <c r="C27" s="3702" t="s">
        <v>612</v>
      </c>
      <c r="D27" s="2593" t="s">
        <v>634</v>
      </c>
      <c r="E27" s="2590"/>
      <c r="F27" s="2590"/>
      <c r="G27" s="2590"/>
      <c r="H27" s="2590"/>
      <c r="I27" s="2590"/>
      <c r="J27" s="2590"/>
      <c r="K27" s="2590"/>
      <c r="L27" s="2590"/>
      <c r="M27" s="2590"/>
      <c r="N27" s="2590"/>
      <c r="O27" s="2590"/>
      <c r="P27" s="2590"/>
      <c r="Q27" s="2590"/>
      <c r="R27" s="2590"/>
      <c r="S27" s="2590"/>
      <c r="T27" s="2590"/>
      <c r="U27" s="2590"/>
      <c r="V27" s="2590"/>
      <c r="W27" s="2590"/>
      <c r="X27" s="2590"/>
      <c r="Y27" s="2590"/>
      <c r="Z27" s="2590"/>
      <c r="AA27" s="2590"/>
      <c r="AB27" s="2590"/>
      <c r="AC27" s="2590"/>
      <c r="AD27" s="2590"/>
      <c r="AE27" s="2590"/>
      <c r="AF27" s="2590"/>
      <c r="AG27" s="2590"/>
    </row>
    <row r="28" spans="1:33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</row>
    <row r="29" spans="1:33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</row>
    <row r="30" spans="1:33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</row>
    <row r="31" spans="1:33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</row>
    <row r="32" spans="1:33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</row>
    <row r="33" spans="1:33" ht="15.75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</row>
    <row r="34" spans="1:33" ht="15" customHeight="1">
      <c r="A34" s="3711" t="s">
        <v>706</v>
      </c>
      <c r="B34" s="3714" t="s">
        <v>608</v>
      </c>
      <c r="C34" s="3715"/>
      <c r="D34" s="3716"/>
      <c r="E34" s="2623"/>
      <c r="F34" s="2623"/>
      <c r="G34" s="2623"/>
      <c r="H34" s="2623"/>
      <c r="I34" s="2623"/>
      <c r="J34" s="2623"/>
      <c r="K34" s="2623"/>
      <c r="L34" s="2623"/>
      <c r="M34" s="2623"/>
      <c r="N34" s="2623"/>
      <c r="O34" s="2623"/>
      <c r="P34" s="2623"/>
      <c r="Q34" s="2623"/>
      <c r="R34" s="2623"/>
      <c r="S34" s="2623"/>
      <c r="T34" s="2623"/>
      <c r="U34" s="2623"/>
      <c r="V34" s="2623"/>
      <c r="W34" s="2623"/>
      <c r="X34" s="2623"/>
      <c r="Y34" s="2623"/>
      <c r="Z34" s="2623"/>
      <c r="AA34" s="2623"/>
      <c r="AB34" s="2623"/>
      <c r="AC34" s="2623"/>
      <c r="AD34" s="2623"/>
      <c r="AE34" s="2623"/>
      <c r="AF34" s="2623"/>
      <c r="AG34" s="2623"/>
    </row>
    <row r="35" spans="1:33">
      <c r="A35" s="3712"/>
      <c r="B35" s="2668" t="s">
        <v>621</v>
      </c>
      <c r="C35" s="3687" t="s">
        <v>610</v>
      </c>
      <c r="D35" s="3688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4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4"/>
      <c r="AD35" s="2655"/>
      <c r="AE35" s="2655"/>
      <c r="AF35" s="2655"/>
      <c r="AG35" s="2655"/>
    </row>
    <row r="36" spans="1:33" ht="15.75" customHeight="1">
      <c r="A36" s="3712"/>
      <c r="B36" s="3705" t="s">
        <v>622</v>
      </c>
      <c r="C36" s="3702" t="s">
        <v>612</v>
      </c>
      <c r="D36" s="2601" t="s">
        <v>634</v>
      </c>
      <c r="E36" s="2590"/>
      <c r="F36" s="2590"/>
      <c r="G36" s="2590"/>
      <c r="H36" s="2590"/>
      <c r="I36" s="2590"/>
      <c r="J36" s="2590"/>
      <c r="K36" s="2590"/>
      <c r="L36" s="2590"/>
      <c r="M36" s="2590"/>
      <c r="N36" s="2590"/>
      <c r="O36" s="2590"/>
      <c r="P36" s="2590"/>
      <c r="Q36" s="2590"/>
      <c r="R36" s="2590"/>
      <c r="S36" s="2590"/>
      <c r="T36" s="2590"/>
      <c r="U36" s="2590"/>
      <c r="V36" s="2590"/>
      <c r="W36" s="2590"/>
      <c r="X36" s="2590"/>
      <c r="Y36" s="2590"/>
      <c r="Z36" s="2590"/>
      <c r="AA36" s="2590"/>
      <c r="AB36" s="2590"/>
      <c r="AC36" s="2590"/>
      <c r="AD36" s="2590"/>
      <c r="AE36" s="2590"/>
      <c r="AF36" s="2590"/>
      <c r="AG36" s="2590"/>
    </row>
    <row r="37" spans="1:33" ht="15" customHeight="1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</row>
    <row r="38" spans="1:33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</row>
    <row r="39" spans="1:33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</row>
    <row r="40" spans="1:33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</row>
    <row r="41" spans="1:33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</row>
    <row r="42" spans="1:33" ht="15.75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</row>
    <row r="43" spans="1:33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</row>
    <row r="44" spans="1:33">
      <c r="A44" s="3733"/>
      <c r="B44" s="2669" t="s">
        <v>623</v>
      </c>
      <c r="C44" s="3687" t="s">
        <v>610</v>
      </c>
      <c r="D44" s="3688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5"/>
    </row>
    <row r="45" spans="1:33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</row>
    <row r="46" spans="1:33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</row>
    <row r="47" spans="1:33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</row>
    <row r="48" spans="1:33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</row>
    <row r="49" spans="1:33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</row>
    <row r="50" spans="1:33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</row>
    <row r="51" spans="1:33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</row>
    <row r="52" spans="1:33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</row>
    <row r="53" spans="1:33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</row>
    <row r="54" spans="1:33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</row>
    <row r="55" spans="1:33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</row>
    <row r="56" spans="1:33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</row>
    <row r="57" spans="1:33" ht="15.75" customHeight="1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</row>
    <row r="58" spans="1:33" ht="15" customHeight="1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829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</row>
    <row r="59" spans="1:33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5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</row>
    <row r="60" spans="1:33" ht="15" customHeight="1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42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</row>
    <row r="61" spans="1:33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</row>
    <row r="62" spans="1:33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</row>
    <row r="63" spans="1:33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</row>
    <row r="64" spans="1:33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</row>
    <row r="65" spans="1:33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</row>
    <row r="66" spans="1:33" ht="15" customHeight="1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</row>
    <row r="67" spans="1:33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</row>
    <row r="68" spans="1:33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</row>
    <row r="69" spans="1:33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</row>
    <row r="70" spans="1:33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</row>
    <row r="71" spans="1:33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</row>
    <row r="72" spans="1:33" ht="15.75" customHeight="1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</row>
    <row r="73" spans="1:33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</row>
    <row r="74" spans="1:33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</row>
    <row r="75" spans="1:33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</row>
    <row r="76" spans="1:33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</row>
    <row r="77" spans="1:33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</row>
    <row r="78" spans="1:33" ht="15.75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</row>
    <row r="79" spans="1:33" ht="1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</row>
    <row r="80" spans="1:33" ht="48" customHeight="1">
      <c r="A80" s="3736"/>
      <c r="B80" s="2670" t="s">
        <v>713</v>
      </c>
      <c r="C80" s="3687" t="s">
        <v>610</v>
      </c>
      <c r="D80" s="3688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831"/>
    </row>
    <row r="81" spans="1:33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</row>
    <row r="82" spans="1:33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</row>
    <row r="83" spans="1:33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</row>
    <row r="84" spans="1:33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</row>
    <row r="85" spans="1:33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</row>
    <row r="86" spans="1:33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</row>
    <row r="87" spans="1:33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</row>
    <row r="88" spans="1:33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</row>
    <row r="89" spans="1:33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</row>
    <row r="90" spans="1:33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</row>
    <row r="91" spans="1:33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</row>
    <row r="92" spans="1:33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</row>
    <row r="93" spans="1:33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</row>
    <row r="94" spans="1:33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</row>
    <row r="95" spans="1:33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</row>
    <row r="96" spans="1:33">
      <c r="A96" s="2585"/>
      <c r="B96" s="2584"/>
      <c r="C96" s="2584"/>
      <c r="D96" s="2584"/>
      <c r="E96" s="2584"/>
      <c r="F96" s="2584"/>
      <c r="G96" s="2584"/>
      <c r="H96" s="2584"/>
      <c r="I96" s="2584"/>
      <c r="J96" s="2584"/>
      <c r="K96" s="2584"/>
      <c r="L96" s="2584"/>
      <c r="M96" s="2583"/>
      <c r="N96" s="2580"/>
      <c r="O96" s="2582"/>
      <c r="P96" s="2582"/>
    </row>
    <row r="97" spans="1:33">
      <c r="A97" s="2585"/>
      <c r="B97" s="2584"/>
      <c r="C97" s="2584"/>
      <c r="D97" s="2584"/>
      <c r="E97" s="2584"/>
      <c r="F97" s="2584"/>
      <c r="G97" s="2584"/>
      <c r="H97" s="2584"/>
      <c r="I97" s="2584"/>
      <c r="J97" s="2584"/>
      <c r="K97" s="2584"/>
      <c r="L97" s="2584"/>
      <c r="M97" s="2583"/>
      <c r="N97" s="2580"/>
      <c r="O97" s="2582"/>
      <c r="P97" s="2582"/>
    </row>
    <row r="98" spans="1:33">
      <c r="A98" s="2580"/>
      <c r="B98" s="2584"/>
      <c r="C98" s="2584"/>
      <c r="D98" s="2584"/>
      <c r="E98" s="2584"/>
      <c r="F98" s="2584"/>
      <c r="G98" s="2584"/>
      <c r="H98" s="2584"/>
      <c r="I98" s="2584"/>
      <c r="J98" s="2584"/>
      <c r="K98" s="2584"/>
      <c r="L98" s="2584"/>
      <c r="M98" s="2583"/>
      <c r="N98" s="2580"/>
      <c r="O98" s="2582"/>
      <c r="P98" s="2582"/>
    </row>
    <row r="99" spans="1:33" ht="18.75">
      <c r="A99" s="2807" t="s">
        <v>470</v>
      </c>
      <c r="B99" s="2675"/>
      <c r="C99" s="2675"/>
      <c r="D99" s="2675"/>
      <c r="E99" s="2675"/>
      <c r="F99" s="2675"/>
      <c r="G99" s="2675"/>
      <c r="H99" s="2675"/>
      <c r="I99" s="2675"/>
      <c r="J99" s="2675"/>
      <c r="K99" s="2675"/>
      <c r="L99" s="2675"/>
      <c r="M99" s="2675"/>
      <c r="N99" s="2675"/>
      <c r="O99" s="2675"/>
      <c r="P99" s="2675"/>
      <c r="Q99" s="2675"/>
      <c r="R99" s="2675"/>
      <c r="S99" s="2675"/>
      <c r="T99" s="2675"/>
      <c r="U99" s="2675"/>
      <c r="V99" s="2675"/>
      <c r="W99" s="2675"/>
      <c r="X99" s="2675"/>
      <c r="Y99" s="2675"/>
      <c r="Z99" s="2675"/>
      <c r="AA99" s="2675"/>
      <c r="AB99" s="2675"/>
      <c r="AC99" s="2675"/>
      <c r="AD99" s="2675"/>
      <c r="AE99" s="2675"/>
      <c r="AF99" s="2675"/>
      <c r="AG99" s="2675"/>
    </row>
    <row r="100" spans="1:33" ht="75">
      <c r="A100" s="2681"/>
      <c r="B100" s="2682"/>
      <c r="C100" s="2683"/>
      <c r="D100" s="2684" t="s">
        <v>366</v>
      </c>
      <c r="E100" s="2685" t="s">
        <v>163</v>
      </c>
      <c r="F100" s="2686" t="s">
        <v>168</v>
      </c>
      <c r="G100" s="2686" t="s">
        <v>335</v>
      </c>
      <c r="H100" s="2686" t="s">
        <v>367</v>
      </c>
      <c r="I100" s="2687" t="s">
        <v>170</v>
      </c>
      <c r="J100" s="2686" t="s">
        <v>172</v>
      </c>
      <c r="K100" s="2686" t="s">
        <v>177</v>
      </c>
      <c r="L100" s="2686" t="s">
        <v>180</v>
      </c>
      <c r="M100" s="2686" t="s">
        <v>183</v>
      </c>
      <c r="N100" s="2686" t="s">
        <v>185</v>
      </c>
      <c r="O100" s="2686" t="s">
        <v>310</v>
      </c>
      <c r="P100" s="2688" t="s">
        <v>302</v>
      </c>
      <c r="Q100" s="2688" t="s">
        <v>299</v>
      </c>
      <c r="R100" s="2686" t="s">
        <v>294</v>
      </c>
      <c r="S100" s="2686" t="s">
        <v>187</v>
      </c>
      <c r="T100" s="2686" t="s">
        <v>281</v>
      </c>
      <c r="U100" s="2689" t="s">
        <v>274</v>
      </c>
      <c r="V100" s="2686" t="s">
        <v>189</v>
      </c>
      <c r="W100" s="2686" t="s">
        <v>191</v>
      </c>
      <c r="X100" s="2686" t="s">
        <v>193</v>
      </c>
      <c r="Y100" s="2686" t="s">
        <v>263</v>
      </c>
      <c r="Z100" s="2686" t="s">
        <v>368</v>
      </c>
      <c r="AA100" s="2686" t="s">
        <v>260</v>
      </c>
      <c r="AB100" s="2686" t="s">
        <v>242</v>
      </c>
      <c r="AC100" s="2686" t="s">
        <v>200</v>
      </c>
      <c r="AD100" s="2686" t="s">
        <v>231</v>
      </c>
      <c r="AE100" s="2686" t="s">
        <v>369</v>
      </c>
      <c r="AF100" s="2686" t="s">
        <v>227</v>
      </c>
      <c r="AG100" s="2686" t="s">
        <v>223</v>
      </c>
    </row>
    <row r="101" spans="1:33" ht="126.75" customHeight="1">
      <c r="A101" s="2690"/>
      <c r="B101" s="2690"/>
      <c r="C101" s="2812"/>
      <c r="D101" s="2810" t="s">
        <v>371</v>
      </c>
      <c r="E101" s="2692" t="s">
        <v>372</v>
      </c>
      <c r="F101" s="2693" t="s">
        <v>374</v>
      </c>
      <c r="G101" s="2693" t="s">
        <v>375</v>
      </c>
      <c r="H101" s="2693" t="s">
        <v>376</v>
      </c>
      <c r="I101" s="2692" t="s">
        <v>169</v>
      </c>
      <c r="J101" s="2693" t="s">
        <v>171</v>
      </c>
      <c r="K101" s="2693" t="s">
        <v>176</v>
      </c>
      <c r="L101" s="2693" t="s">
        <v>179</v>
      </c>
      <c r="M101" s="2693" t="s">
        <v>182</v>
      </c>
      <c r="N101" s="2693" t="s">
        <v>184</v>
      </c>
      <c r="O101" s="2693" t="s">
        <v>311</v>
      </c>
      <c r="P101" s="2693" t="s">
        <v>377</v>
      </c>
      <c r="Q101" s="2693" t="s">
        <v>300</v>
      </c>
      <c r="R101" s="2693" t="s">
        <v>295</v>
      </c>
      <c r="S101" s="2693" t="s">
        <v>186</v>
      </c>
      <c r="T101" s="2693" t="s">
        <v>378</v>
      </c>
      <c r="U101" s="2693" t="s">
        <v>379</v>
      </c>
      <c r="V101" s="2694" t="s">
        <v>380</v>
      </c>
      <c r="W101" s="2693" t="s">
        <v>190</v>
      </c>
      <c r="X101" s="2695" t="s">
        <v>381</v>
      </c>
      <c r="Y101" s="2695" t="s">
        <v>264</v>
      </c>
      <c r="Z101" s="2695" t="s">
        <v>382</v>
      </c>
      <c r="AA101" s="2695" t="s">
        <v>383</v>
      </c>
      <c r="AB101" s="2693" t="s">
        <v>243</v>
      </c>
      <c r="AC101" s="2695" t="s">
        <v>384</v>
      </c>
      <c r="AD101" s="2695" t="s">
        <v>385</v>
      </c>
      <c r="AE101" s="2693" t="s">
        <v>386</v>
      </c>
      <c r="AF101" s="2695" t="s">
        <v>649</v>
      </c>
      <c r="AG101" s="2693" t="s">
        <v>224</v>
      </c>
    </row>
    <row r="102" spans="1:33" ht="30">
      <c r="A102" s="2582"/>
      <c r="B102" s="2582"/>
      <c r="C102" s="2811"/>
      <c r="D102" s="2818" t="s">
        <v>603</v>
      </c>
      <c r="E102" s="2819"/>
      <c r="F102" s="2820"/>
      <c r="G102" s="2820"/>
      <c r="H102" s="2820"/>
      <c r="I102" s="2821"/>
      <c r="J102" s="2821"/>
      <c r="K102" s="2821"/>
      <c r="L102" s="2821"/>
      <c r="M102" s="2821"/>
      <c r="N102" s="2822"/>
      <c r="O102" s="2822"/>
      <c r="P102" s="2821"/>
      <c r="Q102" s="2823"/>
      <c r="R102" s="2822"/>
      <c r="S102" s="2824"/>
      <c r="T102" s="2824"/>
      <c r="U102" s="2821"/>
      <c r="V102" s="2825"/>
      <c r="W102" s="2825"/>
      <c r="X102" s="2825"/>
      <c r="Y102" s="2821"/>
      <c r="Z102" s="2826"/>
      <c r="AA102" s="2826"/>
      <c r="AB102" s="2826"/>
      <c r="AC102" s="2826"/>
      <c r="AD102" s="2826"/>
      <c r="AE102" s="2826"/>
      <c r="AF102" s="2826"/>
      <c r="AG102" s="2826"/>
    </row>
    <row r="103" spans="1:33">
      <c r="A103" s="2612" t="s">
        <v>605</v>
      </c>
      <c r="B103" s="2611" t="s">
        <v>606</v>
      </c>
      <c r="C103" s="3750" t="s">
        <v>607</v>
      </c>
      <c r="D103" s="3695"/>
      <c r="E103" s="2817"/>
      <c r="F103" s="2817"/>
      <c r="G103" s="2817"/>
      <c r="H103" s="2817"/>
      <c r="I103" s="2817"/>
      <c r="J103" s="2817"/>
      <c r="K103" s="2817"/>
      <c r="L103" s="2817"/>
      <c r="M103" s="2817"/>
      <c r="N103" s="2817"/>
      <c r="O103" s="2817"/>
      <c r="P103" s="2817"/>
      <c r="Q103" s="2817"/>
      <c r="R103" s="2817"/>
      <c r="S103" s="2817"/>
      <c r="T103" s="2817"/>
      <c r="U103" s="2817"/>
      <c r="V103" s="2817"/>
      <c r="W103" s="2817"/>
      <c r="X103" s="2817"/>
      <c r="Y103" s="2817"/>
      <c r="Z103" s="2817"/>
      <c r="AA103" s="2817"/>
      <c r="AB103" s="2817"/>
      <c r="AC103" s="2817"/>
      <c r="AD103" s="2817"/>
      <c r="AE103" s="2817"/>
      <c r="AF103" s="2817"/>
      <c r="AG103" s="2817"/>
    </row>
    <row r="104" spans="1:33">
      <c r="A104" s="3681" t="s">
        <v>707</v>
      </c>
      <c r="B104" s="3684" t="s">
        <v>608</v>
      </c>
      <c r="C104" s="3685"/>
      <c r="D104" s="3686"/>
      <c r="E104" s="2623"/>
      <c r="F104" s="2623"/>
      <c r="G104" s="2623"/>
      <c r="H104" s="2623"/>
      <c r="I104" s="2623"/>
      <c r="J104" s="2623"/>
      <c r="K104" s="2623"/>
      <c r="L104" s="2623"/>
      <c r="M104" s="2623"/>
      <c r="N104" s="2623"/>
      <c r="O104" s="2623"/>
      <c r="P104" s="2623"/>
      <c r="Q104" s="2623"/>
      <c r="R104" s="2623"/>
      <c r="S104" s="2623"/>
      <c r="T104" s="2623"/>
      <c r="U104" s="2623"/>
      <c r="V104" s="2623"/>
      <c r="W104" s="2623"/>
      <c r="X104" s="2623"/>
      <c r="Y104" s="2623"/>
      <c r="Z104" s="2623"/>
      <c r="AA104" s="2623"/>
      <c r="AB104" s="2623"/>
      <c r="AC104" s="2623"/>
      <c r="AD104" s="2623"/>
      <c r="AE104" s="2623"/>
      <c r="AF104" s="2623"/>
      <c r="AG104" s="2623"/>
    </row>
    <row r="105" spans="1:33">
      <c r="A105" s="3682"/>
      <c r="B105" s="2666" t="s">
        <v>616</v>
      </c>
      <c r="C105" s="3687" t="s">
        <v>610</v>
      </c>
      <c r="D105" s="3688"/>
      <c r="E105" s="2654"/>
      <c r="F105" s="2655"/>
      <c r="G105" s="2655"/>
      <c r="H105" s="2655"/>
      <c r="I105" s="2655"/>
      <c r="J105" s="2655"/>
      <c r="K105" s="2655"/>
      <c r="L105" s="2655"/>
      <c r="M105" s="2655"/>
      <c r="N105" s="2655"/>
      <c r="O105" s="2655"/>
      <c r="P105" s="2655"/>
      <c r="Q105" s="2654"/>
      <c r="R105" s="2655"/>
      <c r="S105" s="2655"/>
      <c r="T105" s="2655"/>
      <c r="U105" s="2655"/>
      <c r="V105" s="2655"/>
      <c r="W105" s="2655"/>
      <c r="X105" s="2655"/>
      <c r="Y105" s="2655"/>
      <c r="Z105" s="2655"/>
      <c r="AA105" s="2655"/>
      <c r="AB105" s="2655"/>
      <c r="AC105" s="2654"/>
      <c r="AD105" s="2655"/>
      <c r="AE105" s="2655"/>
      <c r="AF105" s="2655"/>
      <c r="AG105" s="2655"/>
    </row>
    <row r="106" spans="1:33">
      <c r="A106" s="3682"/>
      <c r="B106" s="3726" t="s">
        <v>617</v>
      </c>
      <c r="C106" s="3689" t="s">
        <v>612</v>
      </c>
      <c r="D106" s="2662" t="s">
        <v>634</v>
      </c>
      <c r="E106" s="2663"/>
      <c r="F106" s="2663"/>
      <c r="G106" s="2663"/>
      <c r="H106" s="2663"/>
      <c r="I106" s="2663"/>
      <c r="J106" s="2663"/>
      <c r="K106" s="2663"/>
      <c r="L106" s="2663"/>
      <c r="M106" s="2663"/>
      <c r="N106" s="2663"/>
      <c r="O106" s="2663"/>
      <c r="P106" s="2663"/>
      <c r="Q106" s="2663"/>
      <c r="R106" s="2663"/>
      <c r="S106" s="2663"/>
      <c r="T106" s="2663"/>
      <c r="U106" s="2663"/>
      <c r="V106" s="2663"/>
      <c r="W106" s="2663"/>
      <c r="X106" s="2663"/>
      <c r="Y106" s="2663"/>
      <c r="Z106" s="2663"/>
      <c r="AA106" s="2663"/>
      <c r="AB106" s="2663"/>
      <c r="AC106" s="2663"/>
      <c r="AD106" s="2663"/>
      <c r="AE106" s="2663"/>
      <c r="AF106" s="2663"/>
      <c r="AG106" s="2663"/>
    </row>
    <row r="107" spans="1:33">
      <c r="A107" s="3682"/>
      <c r="B107" s="3727"/>
      <c r="C107" s="3690"/>
      <c r="D107" s="2592" t="s">
        <v>395</v>
      </c>
      <c r="E107" s="2636"/>
      <c r="F107" s="2636"/>
      <c r="G107" s="2636"/>
      <c r="H107" s="2636"/>
      <c r="I107" s="2636"/>
      <c r="J107" s="2636"/>
      <c r="K107" s="2636"/>
      <c r="L107" s="2636"/>
      <c r="M107" s="2636"/>
      <c r="N107" s="2636"/>
      <c r="O107" s="2636"/>
      <c r="P107" s="2636"/>
      <c r="Q107" s="2636"/>
      <c r="R107" s="2636"/>
      <c r="S107" s="2636"/>
      <c r="T107" s="2636"/>
      <c r="U107" s="2636"/>
      <c r="V107" s="2636"/>
      <c r="W107" s="2636"/>
      <c r="X107" s="2636"/>
      <c r="Y107" s="2636"/>
      <c r="Z107" s="2636"/>
      <c r="AA107" s="2636"/>
      <c r="AB107" s="2636"/>
      <c r="AC107" s="2636"/>
      <c r="AD107" s="2636"/>
      <c r="AE107" s="2636"/>
      <c r="AF107" s="2636"/>
      <c r="AG107" s="2636"/>
    </row>
    <row r="108" spans="1:33">
      <c r="A108" s="3682"/>
      <c r="B108" s="3728"/>
      <c r="C108" s="3691"/>
      <c r="D108" s="2591" t="s">
        <v>396</v>
      </c>
      <c r="E108" s="2639"/>
      <c r="F108" s="2639"/>
      <c r="G108" s="2639"/>
      <c r="H108" s="2639"/>
      <c r="I108" s="2639"/>
      <c r="J108" s="2639"/>
      <c r="K108" s="2639"/>
      <c r="L108" s="2639"/>
      <c r="M108" s="2639"/>
      <c r="N108" s="2639"/>
      <c r="O108" s="2639"/>
      <c r="P108" s="2639"/>
      <c r="Q108" s="2639"/>
      <c r="R108" s="2639"/>
      <c r="S108" s="2639"/>
      <c r="T108" s="2639"/>
      <c r="U108" s="2639"/>
      <c r="V108" s="2639"/>
      <c r="W108" s="2639"/>
      <c r="X108" s="2639"/>
      <c r="Y108" s="2639"/>
      <c r="Z108" s="2639"/>
      <c r="AA108" s="2639"/>
      <c r="AB108" s="2639"/>
      <c r="AC108" s="2639"/>
      <c r="AD108" s="2639"/>
      <c r="AE108" s="2639"/>
      <c r="AF108" s="2639"/>
      <c r="AG108" s="2639"/>
    </row>
    <row r="109" spans="1:33">
      <c r="A109" s="3682"/>
      <c r="B109" s="3726" t="s">
        <v>618</v>
      </c>
      <c r="C109" s="3718" t="s">
        <v>612</v>
      </c>
      <c r="D109" s="2592" t="s">
        <v>634</v>
      </c>
      <c r="E109" s="2663"/>
      <c r="F109" s="2663"/>
      <c r="G109" s="2663"/>
      <c r="H109" s="2663"/>
      <c r="I109" s="2663"/>
      <c r="J109" s="2663"/>
      <c r="K109" s="2663"/>
      <c r="L109" s="2663"/>
      <c r="M109" s="2663"/>
      <c r="N109" s="2663"/>
      <c r="O109" s="2663"/>
      <c r="P109" s="2663"/>
      <c r="Q109" s="2663"/>
      <c r="R109" s="2663"/>
      <c r="S109" s="2663"/>
      <c r="T109" s="2663"/>
      <c r="U109" s="2663"/>
      <c r="V109" s="2663"/>
      <c r="W109" s="2663"/>
      <c r="X109" s="2663"/>
      <c r="Y109" s="2663"/>
      <c r="Z109" s="2663"/>
      <c r="AA109" s="2663"/>
      <c r="AB109" s="2663"/>
      <c r="AC109" s="2663"/>
      <c r="AD109" s="2663"/>
      <c r="AE109" s="2663"/>
      <c r="AF109" s="2663"/>
      <c r="AG109" s="2663"/>
    </row>
    <row r="110" spans="1:33">
      <c r="A110" s="3682"/>
      <c r="B110" s="3727"/>
      <c r="C110" s="3690"/>
      <c r="D110" s="2592" t="s">
        <v>395</v>
      </c>
      <c r="E110" s="2636"/>
      <c r="F110" s="2636"/>
      <c r="G110" s="2636"/>
      <c r="H110" s="2636"/>
      <c r="I110" s="2636"/>
      <c r="J110" s="2636"/>
      <c r="K110" s="2636"/>
      <c r="L110" s="2636"/>
      <c r="M110" s="2636"/>
      <c r="N110" s="2636"/>
      <c r="O110" s="2636"/>
      <c r="P110" s="2636"/>
      <c r="Q110" s="2636"/>
      <c r="R110" s="2636"/>
      <c r="S110" s="2636"/>
      <c r="T110" s="2636"/>
      <c r="U110" s="2636"/>
      <c r="V110" s="2636"/>
      <c r="W110" s="2636"/>
      <c r="X110" s="2636"/>
      <c r="Y110" s="2636"/>
      <c r="Z110" s="2636"/>
      <c r="AA110" s="2636"/>
      <c r="AB110" s="2636"/>
      <c r="AC110" s="2636"/>
      <c r="AD110" s="2636"/>
      <c r="AE110" s="2636"/>
      <c r="AF110" s="2636"/>
      <c r="AG110" s="2636"/>
    </row>
    <row r="111" spans="1:33">
      <c r="A111" s="3682"/>
      <c r="B111" s="3728"/>
      <c r="C111" s="3691"/>
      <c r="D111" s="2599" t="s">
        <v>396</v>
      </c>
      <c r="E111" s="2639"/>
      <c r="F111" s="2639"/>
      <c r="G111" s="2639"/>
      <c r="H111" s="2639"/>
      <c r="I111" s="2639"/>
      <c r="J111" s="2639"/>
      <c r="K111" s="2639"/>
      <c r="L111" s="2639"/>
      <c r="M111" s="2639"/>
      <c r="N111" s="2639"/>
      <c r="O111" s="2639"/>
      <c r="P111" s="2639"/>
      <c r="Q111" s="2639"/>
      <c r="R111" s="2639"/>
      <c r="S111" s="2639"/>
      <c r="T111" s="2639"/>
      <c r="U111" s="2639"/>
      <c r="V111" s="2639"/>
      <c r="W111" s="2639"/>
      <c r="X111" s="2639"/>
      <c r="Y111" s="2639"/>
      <c r="Z111" s="2639"/>
      <c r="AA111" s="2639"/>
      <c r="AB111" s="2639"/>
      <c r="AC111" s="2639"/>
      <c r="AD111" s="2639"/>
      <c r="AE111" s="2639"/>
      <c r="AF111" s="2639"/>
      <c r="AG111" s="2639"/>
    </row>
    <row r="112" spans="1:33">
      <c r="A112" s="3682"/>
      <c r="B112" s="3708" t="s">
        <v>617</v>
      </c>
      <c r="C112" s="3719" t="s">
        <v>613</v>
      </c>
      <c r="D112" s="2650" t="s">
        <v>634</v>
      </c>
      <c r="E112" s="2632"/>
      <c r="F112" s="2632"/>
      <c r="G112" s="2632"/>
      <c r="H112" s="2632"/>
      <c r="I112" s="2632"/>
      <c r="J112" s="2632"/>
      <c r="K112" s="2632"/>
      <c r="L112" s="2632"/>
      <c r="M112" s="2632"/>
      <c r="N112" s="2632"/>
      <c r="O112" s="2632"/>
      <c r="P112" s="2632"/>
      <c r="Q112" s="2632"/>
      <c r="R112" s="2632"/>
      <c r="S112" s="2632"/>
      <c r="T112" s="2632"/>
      <c r="U112" s="2632"/>
      <c r="V112" s="2632"/>
      <c r="W112" s="2632"/>
      <c r="X112" s="2632"/>
      <c r="Y112" s="2632"/>
      <c r="Z112" s="2632"/>
      <c r="AA112" s="2632"/>
      <c r="AB112" s="2632"/>
      <c r="AC112" s="2632"/>
      <c r="AD112" s="2632"/>
      <c r="AE112" s="2632"/>
      <c r="AF112" s="2632"/>
      <c r="AG112" s="2632"/>
    </row>
    <row r="113" spans="1:33">
      <c r="A113" s="3682"/>
      <c r="B113" s="3709"/>
      <c r="C113" s="3676"/>
      <c r="D113" s="2633" t="s">
        <v>395</v>
      </c>
      <c r="E113" s="2635"/>
      <c r="F113" s="2635"/>
      <c r="G113" s="2635"/>
      <c r="H113" s="2635"/>
      <c r="I113" s="2635"/>
      <c r="J113" s="2635"/>
      <c r="K113" s="2635"/>
      <c r="L113" s="2635"/>
      <c r="M113" s="2635"/>
      <c r="N113" s="2635"/>
      <c r="O113" s="2635"/>
      <c r="P113" s="2635"/>
      <c r="Q113" s="2635"/>
      <c r="R113" s="2635"/>
      <c r="S113" s="2635"/>
      <c r="T113" s="2635"/>
      <c r="U113" s="2635"/>
      <c r="V113" s="2635"/>
      <c r="W113" s="2635"/>
      <c r="X113" s="2635"/>
      <c r="Y113" s="2635"/>
      <c r="Z113" s="2635"/>
      <c r="AA113" s="2635"/>
      <c r="AB113" s="2635"/>
      <c r="AC113" s="2635"/>
      <c r="AD113" s="2635"/>
      <c r="AE113" s="2635"/>
      <c r="AF113" s="2635"/>
      <c r="AG113" s="2635"/>
    </row>
    <row r="114" spans="1:33">
      <c r="A114" s="3682"/>
      <c r="B114" s="3710"/>
      <c r="C114" s="3677"/>
      <c r="D114" s="2634" t="s">
        <v>396</v>
      </c>
      <c r="E114" s="2652"/>
      <c r="F114" s="2652"/>
      <c r="G114" s="2652"/>
      <c r="H114" s="2652"/>
      <c r="I114" s="2652"/>
      <c r="J114" s="2652"/>
      <c r="K114" s="2652"/>
      <c r="L114" s="2652"/>
      <c r="M114" s="2652"/>
      <c r="N114" s="2652"/>
      <c r="O114" s="2652"/>
      <c r="P114" s="2652"/>
      <c r="Q114" s="2652"/>
      <c r="R114" s="2652"/>
      <c r="S114" s="2652"/>
      <c r="T114" s="2652"/>
      <c r="U114" s="2652"/>
      <c r="V114" s="2652"/>
      <c r="W114" s="2652"/>
      <c r="X114" s="2652"/>
      <c r="Y114" s="2652"/>
      <c r="Z114" s="2652"/>
      <c r="AA114" s="2652"/>
      <c r="AB114" s="2652"/>
      <c r="AC114" s="2652"/>
      <c r="AD114" s="2652"/>
      <c r="AE114" s="2652"/>
      <c r="AF114" s="2652"/>
      <c r="AG114" s="2652"/>
    </row>
    <row r="115" spans="1:33">
      <c r="A115" s="3682"/>
      <c r="B115" s="3708" t="s">
        <v>618</v>
      </c>
      <c r="C115" s="3675" t="s">
        <v>613</v>
      </c>
      <c r="D115" s="2633" t="s">
        <v>634</v>
      </c>
      <c r="E115" s="2632"/>
      <c r="F115" s="2632"/>
      <c r="G115" s="2632"/>
      <c r="H115" s="2632"/>
      <c r="I115" s="2632"/>
      <c r="J115" s="2632"/>
      <c r="K115" s="2632"/>
      <c r="L115" s="2632"/>
      <c r="M115" s="2632"/>
      <c r="N115" s="2632"/>
      <c r="O115" s="2632"/>
      <c r="P115" s="2632"/>
      <c r="Q115" s="2632"/>
      <c r="R115" s="2632"/>
      <c r="S115" s="2632"/>
      <c r="T115" s="2632"/>
      <c r="U115" s="2632"/>
      <c r="V115" s="2632"/>
      <c r="W115" s="2632"/>
      <c r="X115" s="2632"/>
      <c r="Y115" s="2632"/>
      <c r="Z115" s="2632"/>
      <c r="AA115" s="2632"/>
      <c r="AB115" s="2632"/>
      <c r="AC115" s="2632"/>
      <c r="AD115" s="2632"/>
      <c r="AE115" s="2632"/>
      <c r="AF115" s="2632"/>
      <c r="AG115" s="2632"/>
    </row>
    <row r="116" spans="1:33">
      <c r="A116" s="3682"/>
      <c r="B116" s="3709"/>
      <c r="C116" s="3676"/>
      <c r="D116" s="2633" t="s">
        <v>395</v>
      </c>
      <c r="E116" s="2635"/>
      <c r="F116" s="2635"/>
      <c r="G116" s="2635"/>
      <c r="H116" s="2635"/>
      <c r="I116" s="2635"/>
      <c r="J116" s="2635"/>
      <c r="K116" s="2635"/>
      <c r="L116" s="2635"/>
      <c r="M116" s="2635"/>
      <c r="N116" s="2635"/>
      <c r="O116" s="2635"/>
      <c r="P116" s="2635"/>
      <c r="Q116" s="2635"/>
      <c r="R116" s="2635"/>
      <c r="S116" s="2635"/>
      <c r="T116" s="2635"/>
      <c r="U116" s="2635"/>
      <c r="V116" s="2635"/>
      <c r="W116" s="2635"/>
      <c r="X116" s="2635"/>
      <c r="Y116" s="2635"/>
      <c r="Z116" s="2635"/>
      <c r="AA116" s="2635"/>
      <c r="AB116" s="2635"/>
      <c r="AC116" s="2635"/>
      <c r="AD116" s="2635"/>
      <c r="AE116" s="2635"/>
      <c r="AF116" s="2635"/>
      <c r="AG116" s="2635"/>
    </row>
    <row r="117" spans="1:33">
      <c r="A117" s="3682"/>
      <c r="B117" s="3710"/>
      <c r="C117" s="3677"/>
      <c r="D117" s="2664" t="s">
        <v>396</v>
      </c>
      <c r="E117" s="2652"/>
      <c r="F117" s="2652"/>
      <c r="G117" s="2652"/>
      <c r="H117" s="2652"/>
      <c r="I117" s="2652"/>
      <c r="J117" s="2652"/>
      <c r="K117" s="2652"/>
      <c r="L117" s="2652"/>
      <c r="M117" s="2652"/>
      <c r="N117" s="2652"/>
      <c r="O117" s="2652"/>
      <c r="P117" s="2652"/>
      <c r="Q117" s="2652"/>
      <c r="R117" s="2652"/>
      <c r="S117" s="2652"/>
      <c r="T117" s="2652"/>
      <c r="U117" s="2652"/>
      <c r="V117" s="2652"/>
      <c r="W117" s="2652"/>
      <c r="X117" s="2652"/>
      <c r="Y117" s="2652"/>
      <c r="Z117" s="2652"/>
      <c r="AA117" s="2652"/>
      <c r="AB117" s="2652"/>
      <c r="AC117" s="2652"/>
      <c r="AD117" s="2652"/>
      <c r="AE117" s="2652"/>
      <c r="AF117" s="2652"/>
      <c r="AG117" s="2652"/>
    </row>
    <row r="118" spans="1:33" ht="15.75" thickBot="1">
      <c r="A118" s="3683"/>
      <c r="B118" s="3678" t="s">
        <v>645</v>
      </c>
      <c r="C118" s="3679"/>
      <c r="D118" s="3680"/>
      <c r="E118" s="2587"/>
      <c r="F118" s="2587"/>
      <c r="G118" s="2587"/>
      <c r="H118" s="2587"/>
      <c r="I118" s="2587"/>
      <c r="J118" s="2587"/>
      <c r="K118" s="2587"/>
      <c r="L118" s="2587"/>
      <c r="M118" s="2587"/>
      <c r="N118" s="2586"/>
      <c r="O118" s="2586"/>
      <c r="P118" s="2586"/>
      <c r="Q118" s="2587"/>
      <c r="R118" s="2587"/>
      <c r="S118" s="2587"/>
      <c r="T118" s="2587"/>
      <c r="U118" s="2587"/>
      <c r="V118" s="2587"/>
      <c r="W118" s="2587"/>
      <c r="X118" s="2587"/>
      <c r="Y118" s="2587"/>
      <c r="Z118" s="2586"/>
      <c r="AA118" s="2586"/>
      <c r="AB118" s="2586"/>
      <c r="AC118" s="2587"/>
      <c r="AD118" s="2587"/>
      <c r="AE118" s="2587"/>
      <c r="AF118" s="2587"/>
      <c r="AG118" s="2587"/>
    </row>
    <row r="119" spans="1:33">
      <c r="A119" s="3720" t="s">
        <v>708</v>
      </c>
      <c r="B119" s="3714" t="s">
        <v>608</v>
      </c>
      <c r="C119" s="3715"/>
      <c r="D119" s="3716"/>
      <c r="E119" s="2623"/>
      <c r="F119" s="2623"/>
      <c r="G119" s="2623"/>
      <c r="H119" s="2623"/>
      <c r="I119" s="2623"/>
      <c r="J119" s="2623"/>
      <c r="K119" s="2623"/>
      <c r="L119" s="2623"/>
      <c r="M119" s="2623"/>
      <c r="N119" s="2623"/>
      <c r="O119" s="2623"/>
      <c r="P119" s="2623"/>
      <c r="Q119" s="2623"/>
      <c r="R119" s="2623"/>
      <c r="S119" s="2623"/>
      <c r="T119" s="2623"/>
      <c r="U119" s="2623"/>
      <c r="V119" s="2623"/>
      <c r="W119" s="2623"/>
      <c r="X119" s="2623"/>
      <c r="Y119" s="2623"/>
      <c r="Z119" s="2623"/>
      <c r="AA119" s="2623"/>
      <c r="AB119" s="2623"/>
      <c r="AC119" s="2623"/>
      <c r="AD119" s="2623"/>
      <c r="AE119" s="2623"/>
      <c r="AF119" s="2623"/>
      <c r="AG119" s="2623"/>
    </row>
    <row r="120" spans="1:33">
      <c r="A120" s="3721"/>
      <c r="B120" s="2667" t="s">
        <v>619</v>
      </c>
      <c r="C120" s="3687" t="s">
        <v>610</v>
      </c>
      <c r="D120" s="3688"/>
      <c r="E120" s="2654"/>
      <c r="F120" s="2655"/>
      <c r="G120" s="2655"/>
      <c r="H120" s="2655"/>
      <c r="I120" s="2655"/>
      <c r="J120" s="2655"/>
      <c r="K120" s="2655"/>
      <c r="L120" s="2655"/>
      <c r="M120" s="2655"/>
      <c r="N120" s="2655"/>
      <c r="O120" s="2655"/>
      <c r="P120" s="2655"/>
      <c r="Q120" s="2654"/>
      <c r="R120" s="2655"/>
      <c r="S120" s="2655"/>
      <c r="T120" s="2655"/>
      <c r="U120" s="2655"/>
      <c r="V120" s="2655"/>
      <c r="W120" s="2655"/>
      <c r="X120" s="2655"/>
      <c r="Y120" s="2655"/>
      <c r="Z120" s="2655"/>
      <c r="AA120" s="2655"/>
      <c r="AB120" s="2655"/>
      <c r="AC120" s="2654"/>
      <c r="AD120" s="2655"/>
      <c r="AE120" s="2655"/>
      <c r="AF120" s="2655"/>
      <c r="AG120" s="2655"/>
    </row>
    <row r="121" spans="1:33">
      <c r="A121" s="3721"/>
      <c r="B121" s="3705" t="s">
        <v>620</v>
      </c>
      <c r="C121" s="3702" t="s">
        <v>612</v>
      </c>
      <c r="D121" s="2593" t="s">
        <v>634</v>
      </c>
      <c r="E121" s="2590"/>
      <c r="F121" s="2590"/>
      <c r="G121" s="2590"/>
      <c r="H121" s="2590"/>
      <c r="I121" s="2590"/>
      <c r="J121" s="2590"/>
      <c r="K121" s="2590"/>
      <c r="L121" s="2590"/>
      <c r="M121" s="2590"/>
      <c r="N121" s="2590"/>
      <c r="O121" s="2590"/>
      <c r="P121" s="2590"/>
      <c r="Q121" s="2590"/>
      <c r="R121" s="2590"/>
      <c r="S121" s="2590"/>
      <c r="T121" s="2590"/>
      <c r="U121" s="2590"/>
      <c r="V121" s="2590"/>
      <c r="W121" s="2590"/>
      <c r="X121" s="2590"/>
      <c r="Y121" s="2590"/>
      <c r="Z121" s="2590"/>
      <c r="AA121" s="2590"/>
      <c r="AB121" s="2590"/>
      <c r="AC121" s="2590"/>
      <c r="AD121" s="2590"/>
      <c r="AE121" s="2590"/>
      <c r="AF121" s="2590"/>
      <c r="AG121" s="2590"/>
    </row>
    <row r="122" spans="1:33">
      <c r="A122" s="3721"/>
      <c r="B122" s="3706"/>
      <c r="C122" s="3703"/>
      <c r="D122" s="2592" t="s">
        <v>395</v>
      </c>
      <c r="E122" s="2590"/>
      <c r="F122" s="2590"/>
      <c r="G122" s="2590"/>
      <c r="H122" s="2590"/>
      <c r="I122" s="2590"/>
      <c r="J122" s="2590"/>
      <c r="K122" s="2590"/>
      <c r="L122" s="2590"/>
      <c r="M122" s="2590"/>
      <c r="N122" s="2590"/>
      <c r="O122" s="2590"/>
      <c r="P122" s="2590"/>
      <c r="Q122" s="2590"/>
      <c r="R122" s="2590"/>
      <c r="S122" s="2590"/>
      <c r="T122" s="2590"/>
      <c r="U122" s="2590"/>
      <c r="V122" s="2590"/>
      <c r="W122" s="2590"/>
      <c r="X122" s="2590"/>
      <c r="Y122" s="2590"/>
      <c r="Z122" s="2590"/>
      <c r="AA122" s="2590"/>
      <c r="AB122" s="2590"/>
      <c r="AC122" s="2590"/>
      <c r="AD122" s="2590"/>
      <c r="AE122" s="2590"/>
      <c r="AF122" s="2590"/>
      <c r="AG122" s="2590"/>
    </row>
    <row r="123" spans="1:33">
      <c r="A123" s="3721"/>
      <c r="B123" s="3706"/>
      <c r="C123" s="3703"/>
      <c r="D123" s="2673" t="s">
        <v>396</v>
      </c>
      <c r="E123" s="2600"/>
      <c r="F123" s="2600"/>
      <c r="G123" s="2600"/>
      <c r="H123" s="2600"/>
      <c r="I123" s="2600"/>
      <c r="J123" s="2600"/>
      <c r="K123" s="2600"/>
      <c r="L123" s="2600"/>
      <c r="M123" s="2600"/>
      <c r="N123" s="2600"/>
      <c r="O123" s="2600"/>
      <c r="P123" s="2600"/>
      <c r="Q123" s="2600"/>
      <c r="R123" s="2600"/>
      <c r="S123" s="2600"/>
      <c r="T123" s="2600"/>
      <c r="U123" s="2600"/>
      <c r="V123" s="2600"/>
      <c r="W123" s="2600"/>
      <c r="X123" s="2600"/>
      <c r="Y123" s="2600"/>
      <c r="Z123" s="2600"/>
      <c r="AA123" s="2600"/>
      <c r="AB123" s="2600"/>
      <c r="AC123" s="2600"/>
      <c r="AD123" s="2600"/>
      <c r="AE123" s="2600"/>
      <c r="AF123" s="2600"/>
      <c r="AG123" s="2600"/>
    </row>
    <row r="124" spans="1:33">
      <c r="A124" s="3721"/>
      <c r="B124" s="3706"/>
      <c r="C124" s="3672" t="s">
        <v>613</v>
      </c>
      <c r="D124" s="2589" t="s">
        <v>634</v>
      </c>
      <c r="E124" s="2674"/>
      <c r="F124" s="2674"/>
      <c r="G124" s="2674"/>
      <c r="H124" s="2674"/>
      <c r="I124" s="2674"/>
      <c r="J124" s="2674"/>
      <c r="K124" s="2674"/>
      <c r="L124" s="2674"/>
      <c r="M124" s="2674"/>
      <c r="N124" s="2674"/>
      <c r="O124" s="2674"/>
      <c r="P124" s="2674"/>
      <c r="Q124" s="2674"/>
      <c r="R124" s="2674"/>
      <c r="S124" s="2674"/>
      <c r="T124" s="2674"/>
      <c r="U124" s="2674"/>
      <c r="V124" s="2674"/>
      <c r="W124" s="2674"/>
      <c r="X124" s="2674"/>
      <c r="Y124" s="2674"/>
      <c r="Z124" s="2674"/>
      <c r="AA124" s="2674"/>
      <c r="AB124" s="2674"/>
      <c r="AC124" s="2674"/>
      <c r="AD124" s="2674"/>
      <c r="AE124" s="2674"/>
      <c r="AF124" s="2674"/>
      <c r="AG124" s="2674"/>
    </row>
    <row r="125" spans="1:33">
      <c r="A125" s="3721"/>
      <c r="B125" s="3706"/>
      <c r="C125" s="3673"/>
      <c r="D125" s="2589" t="s">
        <v>395</v>
      </c>
      <c r="E125" s="2597"/>
      <c r="F125" s="2597"/>
      <c r="G125" s="2597"/>
      <c r="H125" s="2597"/>
      <c r="I125" s="2597"/>
      <c r="J125" s="2597"/>
      <c r="K125" s="2597"/>
      <c r="L125" s="2597"/>
      <c r="M125" s="2597"/>
      <c r="N125" s="2597"/>
      <c r="O125" s="2597"/>
      <c r="P125" s="2597"/>
      <c r="Q125" s="2597"/>
      <c r="R125" s="2597"/>
      <c r="S125" s="2597"/>
      <c r="T125" s="2597"/>
      <c r="U125" s="2597"/>
      <c r="V125" s="2597"/>
      <c r="W125" s="2597"/>
      <c r="X125" s="2597"/>
      <c r="Y125" s="2597"/>
      <c r="Z125" s="2597"/>
      <c r="AA125" s="2597"/>
      <c r="AB125" s="2597"/>
      <c r="AC125" s="2597"/>
      <c r="AD125" s="2597"/>
      <c r="AE125" s="2597"/>
      <c r="AF125" s="2597"/>
      <c r="AG125" s="2597"/>
    </row>
    <row r="126" spans="1:33">
      <c r="A126" s="3721"/>
      <c r="B126" s="3707"/>
      <c r="C126" s="3674"/>
      <c r="D126" s="2604" t="s">
        <v>396</v>
      </c>
      <c r="E126" s="2596"/>
      <c r="F126" s="2596"/>
      <c r="G126" s="2596"/>
      <c r="H126" s="2596"/>
      <c r="I126" s="2596"/>
      <c r="J126" s="2596"/>
      <c r="K126" s="2596"/>
      <c r="L126" s="2596"/>
      <c r="M126" s="2596"/>
      <c r="N126" s="2596"/>
      <c r="O126" s="2596"/>
      <c r="P126" s="2596"/>
      <c r="Q126" s="2596"/>
      <c r="R126" s="2596"/>
      <c r="S126" s="2596"/>
      <c r="T126" s="2596"/>
      <c r="U126" s="2596"/>
      <c r="V126" s="2596"/>
      <c r="W126" s="2596"/>
      <c r="X126" s="2596"/>
      <c r="Y126" s="2596"/>
      <c r="Z126" s="2596"/>
      <c r="AA126" s="2596"/>
      <c r="AB126" s="2596"/>
      <c r="AC126" s="2596"/>
      <c r="AD126" s="2596"/>
      <c r="AE126" s="2596"/>
      <c r="AF126" s="2596"/>
      <c r="AG126" s="2596"/>
    </row>
    <row r="127" spans="1:33" ht="15.75" thickBot="1">
      <c r="A127" s="3722"/>
      <c r="B127" s="3678" t="s">
        <v>645</v>
      </c>
      <c r="C127" s="3679"/>
      <c r="D127" s="3680"/>
      <c r="E127" s="2595"/>
      <c r="F127" s="2595"/>
      <c r="G127" s="2595"/>
      <c r="H127" s="2595"/>
      <c r="I127" s="2595"/>
      <c r="J127" s="2595"/>
      <c r="K127" s="2595"/>
      <c r="L127" s="2595"/>
      <c r="M127" s="2595"/>
      <c r="N127" s="2594"/>
      <c r="O127" s="2594"/>
      <c r="P127" s="2594"/>
      <c r="Q127" s="2595"/>
      <c r="R127" s="2595"/>
      <c r="S127" s="2595"/>
      <c r="T127" s="2595"/>
      <c r="U127" s="2595"/>
      <c r="V127" s="2595"/>
      <c r="W127" s="2595"/>
      <c r="X127" s="2595"/>
      <c r="Y127" s="2595"/>
      <c r="Z127" s="2594"/>
      <c r="AA127" s="2594"/>
      <c r="AB127" s="2594"/>
      <c r="AC127" s="2595"/>
      <c r="AD127" s="2595"/>
      <c r="AE127" s="2595"/>
      <c r="AF127" s="2595"/>
      <c r="AG127" s="2595"/>
    </row>
    <row r="128" spans="1:33">
      <c r="A128" s="3711" t="s">
        <v>706</v>
      </c>
      <c r="B128" s="3714" t="s">
        <v>608</v>
      </c>
      <c r="C128" s="3715"/>
      <c r="D128" s="3716"/>
      <c r="E128" s="2623"/>
      <c r="F128" s="2623"/>
      <c r="G128" s="2623"/>
      <c r="H128" s="2623"/>
      <c r="I128" s="2623"/>
      <c r="J128" s="2623"/>
      <c r="K128" s="2623"/>
      <c r="L128" s="2623"/>
      <c r="M128" s="2623"/>
      <c r="N128" s="2623"/>
      <c r="O128" s="2623"/>
      <c r="P128" s="2623"/>
      <c r="Q128" s="2623"/>
      <c r="R128" s="2623"/>
      <c r="S128" s="2623"/>
      <c r="T128" s="2623"/>
      <c r="U128" s="2623"/>
      <c r="V128" s="2623"/>
      <c r="W128" s="2623"/>
      <c r="X128" s="2623"/>
      <c r="Y128" s="2623"/>
      <c r="Z128" s="2623"/>
      <c r="AA128" s="2623"/>
      <c r="AB128" s="2623"/>
      <c r="AC128" s="2623"/>
      <c r="AD128" s="2623"/>
      <c r="AE128" s="2623"/>
      <c r="AF128" s="2623"/>
      <c r="AG128" s="2623"/>
    </row>
    <row r="129" spans="1:33">
      <c r="A129" s="3712"/>
      <c r="B129" s="2668" t="s">
        <v>621</v>
      </c>
      <c r="C129" s="3687" t="s">
        <v>610</v>
      </c>
      <c r="D129" s="3688"/>
      <c r="E129" s="2654"/>
      <c r="F129" s="2655"/>
      <c r="G129" s="2655"/>
      <c r="H129" s="2655"/>
      <c r="I129" s="2655"/>
      <c r="J129" s="2655"/>
      <c r="K129" s="2655"/>
      <c r="L129" s="2655"/>
      <c r="M129" s="2655"/>
      <c r="N129" s="2655"/>
      <c r="O129" s="2655"/>
      <c r="P129" s="2655"/>
      <c r="Q129" s="2654"/>
      <c r="R129" s="2655"/>
      <c r="S129" s="2655"/>
      <c r="T129" s="2655"/>
      <c r="U129" s="2655"/>
      <c r="V129" s="2655"/>
      <c r="W129" s="2655"/>
      <c r="X129" s="2655"/>
      <c r="Y129" s="2655"/>
      <c r="Z129" s="2655"/>
      <c r="AA129" s="2655"/>
      <c r="AB129" s="2655"/>
      <c r="AC129" s="2654"/>
      <c r="AD129" s="2655"/>
      <c r="AE129" s="2655"/>
      <c r="AF129" s="2655"/>
      <c r="AG129" s="2655"/>
    </row>
    <row r="130" spans="1:33">
      <c r="A130" s="3712"/>
      <c r="B130" s="3705" t="s">
        <v>622</v>
      </c>
      <c r="C130" s="3702" t="s">
        <v>612</v>
      </c>
      <c r="D130" s="2601" t="s">
        <v>634</v>
      </c>
      <c r="E130" s="2590"/>
      <c r="F130" s="2590"/>
      <c r="G130" s="2590"/>
      <c r="H130" s="2590"/>
      <c r="I130" s="2590"/>
      <c r="J130" s="2590"/>
      <c r="K130" s="2590"/>
      <c r="L130" s="2590"/>
      <c r="M130" s="2590"/>
      <c r="N130" s="2590"/>
      <c r="O130" s="2590"/>
      <c r="P130" s="2590"/>
      <c r="Q130" s="2590"/>
      <c r="R130" s="2590"/>
      <c r="S130" s="2590"/>
      <c r="T130" s="2590"/>
      <c r="U130" s="2590"/>
      <c r="V130" s="2590"/>
      <c r="W130" s="2590"/>
      <c r="X130" s="2590"/>
      <c r="Y130" s="2590"/>
      <c r="Z130" s="2590"/>
      <c r="AA130" s="2590"/>
      <c r="AB130" s="2590"/>
      <c r="AC130" s="2590"/>
      <c r="AD130" s="2590"/>
      <c r="AE130" s="2590"/>
      <c r="AF130" s="2590"/>
      <c r="AG130" s="2590"/>
    </row>
    <row r="131" spans="1:33">
      <c r="A131" s="3712"/>
      <c r="B131" s="3706"/>
      <c r="C131" s="3703"/>
      <c r="D131" s="2592" t="s">
        <v>395</v>
      </c>
      <c r="E131" s="2590"/>
      <c r="F131" s="2590"/>
      <c r="G131" s="2590"/>
      <c r="H131" s="2590"/>
      <c r="I131" s="2590"/>
      <c r="J131" s="2590"/>
      <c r="K131" s="2590"/>
      <c r="L131" s="2590"/>
      <c r="M131" s="2590"/>
      <c r="N131" s="2590"/>
      <c r="O131" s="2590"/>
      <c r="P131" s="2590"/>
      <c r="Q131" s="2590"/>
      <c r="R131" s="2590"/>
      <c r="S131" s="2590"/>
      <c r="T131" s="2590"/>
      <c r="U131" s="2590"/>
      <c r="V131" s="2590"/>
      <c r="W131" s="2590"/>
      <c r="X131" s="2590"/>
      <c r="Y131" s="2590"/>
      <c r="Z131" s="2590"/>
      <c r="AA131" s="2590"/>
      <c r="AB131" s="2590"/>
      <c r="AC131" s="2590"/>
      <c r="AD131" s="2590"/>
      <c r="AE131" s="2590"/>
      <c r="AF131" s="2590"/>
      <c r="AG131" s="2590"/>
    </row>
    <row r="132" spans="1:33">
      <c r="A132" s="3712"/>
      <c r="B132" s="3706"/>
      <c r="C132" s="3703"/>
      <c r="D132" s="2673" t="s">
        <v>396</v>
      </c>
      <c r="E132" s="2600"/>
      <c r="F132" s="2600"/>
      <c r="G132" s="2600"/>
      <c r="H132" s="2600"/>
      <c r="I132" s="2600"/>
      <c r="J132" s="2600"/>
      <c r="K132" s="2600"/>
      <c r="L132" s="2600"/>
      <c r="M132" s="2600"/>
      <c r="N132" s="2600"/>
      <c r="O132" s="2600"/>
      <c r="P132" s="2600"/>
      <c r="Q132" s="2600"/>
      <c r="R132" s="2600"/>
      <c r="S132" s="2600"/>
      <c r="T132" s="2600"/>
      <c r="U132" s="2600"/>
      <c r="V132" s="2600"/>
      <c r="W132" s="2600"/>
      <c r="X132" s="2600"/>
      <c r="Y132" s="2600"/>
      <c r="Z132" s="2600"/>
      <c r="AA132" s="2600"/>
      <c r="AB132" s="2600"/>
      <c r="AC132" s="2600"/>
      <c r="AD132" s="2600"/>
      <c r="AE132" s="2600"/>
      <c r="AF132" s="2600"/>
      <c r="AG132" s="2600"/>
    </row>
    <row r="133" spans="1:33">
      <c r="A133" s="3712"/>
      <c r="B133" s="3706"/>
      <c r="C133" s="3672" t="s">
        <v>613</v>
      </c>
      <c r="D133" s="2589" t="s">
        <v>634</v>
      </c>
      <c r="E133" s="2674"/>
      <c r="F133" s="2674"/>
      <c r="G133" s="2674"/>
      <c r="H133" s="2674"/>
      <c r="I133" s="2674"/>
      <c r="J133" s="2674"/>
      <c r="K133" s="2674"/>
      <c r="L133" s="2674"/>
      <c r="M133" s="2674"/>
      <c r="N133" s="2674"/>
      <c r="O133" s="2674"/>
      <c r="P133" s="2674"/>
      <c r="Q133" s="2674"/>
      <c r="R133" s="2674"/>
      <c r="S133" s="2674"/>
      <c r="T133" s="2674"/>
      <c r="U133" s="2674"/>
      <c r="V133" s="2674"/>
      <c r="W133" s="2674"/>
      <c r="X133" s="2674"/>
      <c r="Y133" s="2674"/>
      <c r="Z133" s="2674"/>
      <c r="AA133" s="2674"/>
      <c r="AB133" s="2674"/>
      <c r="AC133" s="2674"/>
      <c r="AD133" s="2674"/>
      <c r="AE133" s="2674"/>
      <c r="AF133" s="2674"/>
      <c r="AG133" s="2674"/>
    </row>
    <row r="134" spans="1:33">
      <c r="A134" s="3712"/>
      <c r="B134" s="3706"/>
      <c r="C134" s="3673"/>
      <c r="D134" s="2589" t="s">
        <v>395</v>
      </c>
      <c r="E134" s="2597"/>
      <c r="F134" s="2597"/>
      <c r="G134" s="2597"/>
      <c r="H134" s="2597"/>
      <c r="I134" s="2597"/>
      <c r="J134" s="2597"/>
      <c r="K134" s="2597"/>
      <c r="L134" s="2597"/>
      <c r="M134" s="2597"/>
      <c r="N134" s="2597"/>
      <c r="O134" s="2597"/>
      <c r="P134" s="2597"/>
      <c r="Q134" s="2597"/>
      <c r="R134" s="2597"/>
      <c r="S134" s="2597"/>
      <c r="T134" s="2597"/>
      <c r="U134" s="2597"/>
      <c r="V134" s="2597"/>
      <c r="W134" s="2597"/>
      <c r="X134" s="2597"/>
      <c r="Y134" s="2597"/>
      <c r="Z134" s="2597"/>
      <c r="AA134" s="2597"/>
      <c r="AB134" s="2597"/>
      <c r="AC134" s="2597"/>
      <c r="AD134" s="2597"/>
      <c r="AE134" s="2597"/>
      <c r="AF134" s="2597"/>
      <c r="AG134" s="2597"/>
    </row>
    <row r="135" spans="1:33">
      <c r="A135" s="3712"/>
      <c r="B135" s="3707"/>
      <c r="C135" s="3674"/>
      <c r="D135" s="2604" t="s">
        <v>396</v>
      </c>
      <c r="E135" s="2596"/>
      <c r="F135" s="2596"/>
      <c r="G135" s="2596"/>
      <c r="H135" s="2596"/>
      <c r="I135" s="2596"/>
      <c r="J135" s="2596"/>
      <c r="K135" s="2596"/>
      <c r="L135" s="2596"/>
      <c r="M135" s="2596"/>
      <c r="N135" s="2596"/>
      <c r="O135" s="2596"/>
      <c r="P135" s="2596"/>
      <c r="Q135" s="2596"/>
      <c r="R135" s="2596"/>
      <c r="S135" s="2596"/>
      <c r="T135" s="2596"/>
      <c r="U135" s="2596"/>
      <c r="V135" s="2596"/>
      <c r="W135" s="2596"/>
      <c r="X135" s="2596"/>
      <c r="Y135" s="2596"/>
      <c r="Z135" s="2596"/>
      <c r="AA135" s="2596"/>
      <c r="AB135" s="2596"/>
      <c r="AC135" s="2596"/>
      <c r="AD135" s="2596"/>
      <c r="AE135" s="2596"/>
      <c r="AF135" s="2596"/>
      <c r="AG135" s="2596"/>
    </row>
    <row r="136" spans="1:33" ht="15.75" thickBot="1">
      <c r="A136" s="3713"/>
      <c r="B136" s="3717" t="s">
        <v>615</v>
      </c>
      <c r="C136" s="3679"/>
      <c r="D136" s="3680"/>
      <c r="E136" s="2595"/>
      <c r="F136" s="2595"/>
      <c r="G136" s="2595"/>
      <c r="H136" s="2595"/>
      <c r="I136" s="2595"/>
      <c r="J136" s="2595"/>
      <c r="K136" s="2595"/>
      <c r="L136" s="2595"/>
      <c r="M136" s="2595"/>
      <c r="N136" s="2594"/>
      <c r="O136" s="2594"/>
      <c r="P136" s="2594"/>
      <c r="Q136" s="2595"/>
      <c r="R136" s="2595"/>
      <c r="S136" s="2595"/>
      <c r="T136" s="2595"/>
      <c r="U136" s="2595"/>
      <c r="V136" s="2595"/>
      <c r="W136" s="2595"/>
      <c r="X136" s="2595"/>
      <c r="Y136" s="2595"/>
      <c r="Z136" s="2594"/>
      <c r="AA136" s="2594"/>
      <c r="AB136" s="2594"/>
      <c r="AC136" s="2595"/>
      <c r="AD136" s="2595"/>
      <c r="AE136" s="2595"/>
      <c r="AF136" s="2595"/>
      <c r="AG136" s="2595"/>
    </row>
    <row r="137" spans="1:33">
      <c r="A137" s="3732" t="s">
        <v>705</v>
      </c>
      <c r="B137" s="3714" t="s">
        <v>608</v>
      </c>
      <c r="C137" s="3715"/>
      <c r="D137" s="3716"/>
      <c r="E137" s="2829"/>
      <c r="F137" s="2829"/>
      <c r="G137" s="2829"/>
      <c r="H137" s="2829"/>
      <c r="I137" s="2829"/>
      <c r="J137" s="2829"/>
      <c r="K137" s="2829"/>
      <c r="L137" s="2829"/>
      <c r="M137" s="2829"/>
      <c r="N137" s="2829"/>
      <c r="O137" s="2829"/>
      <c r="P137" s="2829"/>
      <c r="Q137" s="2829"/>
      <c r="R137" s="2829"/>
      <c r="S137" s="2829"/>
      <c r="T137" s="2829"/>
      <c r="U137" s="2829"/>
      <c r="V137" s="2829"/>
      <c r="W137" s="2829"/>
      <c r="X137" s="2829"/>
      <c r="Y137" s="2829"/>
      <c r="Z137" s="2829"/>
      <c r="AA137" s="2829"/>
      <c r="AB137" s="2829"/>
      <c r="AC137" s="2829"/>
      <c r="AD137" s="2829"/>
      <c r="AE137" s="2829"/>
      <c r="AF137" s="2829"/>
      <c r="AG137" s="2829"/>
    </row>
    <row r="138" spans="1:33">
      <c r="A138" s="3733"/>
      <c r="B138" s="2669" t="s">
        <v>623</v>
      </c>
      <c r="C138" s="3687" t="s">
        <v>610</v>
      </c>
      <c r="D138" s="3751"/>
      <c r="E138" s="3723"/>
      <c r="F138" s="3724"/>
      <c r="G138" s="3724"/>
      <c r="H138" s="3724"/>
      <c r="I138" s="3724"/>
      <c r="J138" s="3724"/>
      <c r="K138" s="3724"/>
      <c r="L138" s="3724"/>
      <c r="M138" s="3724"/>
      <c r="N138" s="3724"/>
      <c r="O138" s="3724"/>
      <c r="P138" s="3724"/>
      <c r="Q138" s="3724"/>
      <c r="R138" s="3724"/>
      <c r="S138" s="3724"/>
      <c r="T138" s="3724"/>
      <c r="U138" s="3724"/>
      <c r="V138" s="3724"/>
      <c r="W138" s="3724"/>
      <c r="X138" s="3724"/>
      <c r="Y138" s="3724"/>
      <c r="Z138" s="3724"/>
      <c r="AA138" s="3724"/>
      <c r="AB138" s="3724"/>
      <c r="AC138" s="3724"/>
      <c r="AD138" s="3724"/>
      <c r="AE138" s="3724"/>
      <c r="AF138" s="3724"/>
      <c r="AG138" s="3725"/>
    </row>
    <row r="139" spans="1:33">
      <c r="A139" s="3733"/>
      <c r="B139" s="3705" t="s">
        <v>624</v>
      </c>
      <c r="C139" s="3702" t="s">
        <v>612</v>
      </c>
      <c r="D139" s="2601" t="s">
        <v>634</v>
      </c>
      <c r="E139" s="2603"/>
      <c r="F139" s="2603"/>
      <c r="G139" s="2603"/>
      <c r="H139" s="2603"/>
      <c r="I139" s="2603"/>
      <c r="J139" s="2603"/>
      <c r="K139" s="2603"/>
      <c r="L139" s="2603"/>
      <c r="M139" s="2603"/>
      <c r="N139" s="2603"/>
      <c r="O139" s="2603"/>
      <c r="P139" s="2603"/>
      <c r="Q139" s="2603"/>
      <c r="R139" s="2603"/>
      <c r="S139" s="2603"/>
      <c r="T139" s="2603"/>
      <c r="U139" s="2603"/>
      <c r="V139" s="2603"/>
      <c r="W139" s="2603"/>
      <c r="X139" s="2603"/>
      <c r="Y139" s="2603"/>
      <c r="Z139" s="2603"/>
      <c r="AA139" s="2603"/>
      <c r="AB139" s="2603"/>
      <c r="AC139" s="2603"/>
      <c r="AD139" s="2603"/>
      <c r="AE139" s="2603"/>
      <c r="AF139" s="2603"/>
      <c r="AG139" s="2603"/>
    </row>
    <row r="140" spans="1:33">
      <c r="A140" s="3733"/>
      <c r="B140" s="3706"/>
      <c r="C140" s="3703"/>
      <c r="D140" s="2592" t="s">
        <v>395</v>
      </c>
      <c r="E140" s="2602"/>
      <c r="F140" s="2602"/>
      <c r="G140" s="2602"/>
      <c r="H140" s="2602"/>
      <c r="I140" s="2602"/>
      <c r="J140" s="2602"/>
      <c r="K140" s="2602"/>
      <c r="L140" s="2602"/>
      <c r="M140" s="2602"/>
      <c r="N140" s="2602"/>
      <c r="O140" s="2602"/>
      <c r="P140" s="2602"/>
      <c r="Q140" s="2602"/>
      <c r="R140" s="2602"/>
      <c r="S140" s="2602"/>
      <c r="T140" s="2602"/>
      <c r="U140" s="2602"/>
      <c r="V140" s="2602"/>
      <c r="W140" s="2602"/>
      <c r="X140" s="2602"/>
      <c r="Y140" s="2602"/>
      <c r="Z140" s="2602"/>
      <c r="AA140" s="2602"/>
      <c r="AB140" s="2602"/>
      <c r="AC140" s="2602"/>
      <c r="AD140" s="2602"/>
      <c r="AE140" s="2602"/>
      <c r="AF140" s="2602"/>
      <c r="AG140" s="2602"/>
    </row>
    <row r="141" spans="1:33">
      <c r="A141" s="3733"/>
      <c r="B141" s="3707"/>
      <c r="C141" s="3704"/>
      <c r="D141" s="2591" t="s">
        <v>396</v>
      </c>
      <c r="E141" s="2598"/>
      <c r="F141" s="2598"/>
      <c r="G141" s="2598"/>
      <c r="H141" s="2598"/>
      <c r="I141" s="2598"/>
      <c r="J141" s="2598"/>
      <c r="K141" s="2598"/>
      <c r="L141" s="2598"/>
      <c r="M141" s="2598"/>
      <c r="N141" s="2598"/>
      <c r="O141" s="2598"/>
      <c r="P141" s="2598"/>
      <c r="Q141" s="2598"/>
      <c r="R141" s="2598"/>
      <c r="S141" s="2598"/>
      <c r="T141" s="2598"/>
      <c r="U141" s="2598"/>
      <c r="V141" s="2598"/>
      <c r="W141" s="2598"/>
      <c r="X141" s="2598"/>
      <c r="Y141" s="2598"/>
      <c r="Z141" s="2598"/>
      <c r="AA141" s="2598"/>
      <c r="AB141" s="2598"/>
      <c r="AC141" s="2598"/>
      <c r="AD141" s="2598"/>
      <c r="AE141" s="2598"/>
      <c r="AF141" s="2598"/>
      <c r="AG141" s="2598"/>
    </row>
    <row r="142" spans="1:33">
      <c r="A142" s="3733"/>
      <c r="B142" s="3726" t="s">
        <v>625</v>
      </c>
      <c r="C142" s="3702" t="s">
        <v>612</v>
      </c>
      <c r="D142" s="2592" t="s">
        <v>634</v>
      </c>
      <c r="E142" s="2590"/>
      <c r="F142" s="2590"/>
      <c r="G142" s="2590"/>
      <c r="H142" s="2590"/>
      <c r="I142" s="2590"/>
      <c r="J142" s="2590"/>
      <c r="K142" s="2590"/>
      <c r="L142" s="2590"/>
      <c r="M142" s="2590"/>
      <c r="N142" s="2590"/>
      <c r="O142" s="2590"/>
      <c r="P142" s="2590"/>
      <c r="Q142" s="2590"/>
      <c r="R142" s="2590"/>
      <c r="S142" s="2590"/>
      <c r="T142" s="2590"/>
      <c r="U142" s="2590"/>
      <c r="V142" s="2590"/>
      <c r="W142" s="2590"/>
      <c r="X142" s="2590"/>
      <c r="Y142" s="2590"/>
      <c r="Z142" s="2590"/>
      <c r="AA142" s="2590"/>
      <c r="AB142" s="2590"/>
      <c r="AC142" s="2590"/>
      <c r="AD142" s="2590"/>
      <c r="AE142" s="2590"/>
      <c r="AF142" s="2590"/>
      <c r="AG142" s="2590"/>
    </row>
    <row r="143" spans="1:33">
      <c r="A143" s="3733"/>
      <c r="B143" s="3727"/>
      <c r="C143" s="3703"/>
      <c r="D143" s="2592" t="s">
        <v>395</v>
      </c>
      <c r="E143" s="2600"/>
      <c r="F143" s="2600"/>
      <c r="G143" s="2600"/>
      <c r="H143" s="2600"/>
      <c r="I143" s="2600"/>
      <c r="J143" s="2600"/>
      <c r="K143" s="2600"/>
      <c r="L143" s="2600"/>
      <c r="M143" s="2600"/>
      <c r="N143" s="2600"/>
      <c r="O143" s="2600"/>
      <c r="P143" s="2600"/>
      <c r="Q143" s="2600"/>
      <c r="R143" s="2600"/>
      <c r="S143" s="2600"/>
      <c r="T143" s="2600"/>
      <c r="U143" s="2600"/>
      <c r="V143" s="2600"/>
      <c r="W143" s="2600"/>
      <c r="X143" s="2600"/>
      <c r="Y143" s="2600"/>
      <c r="Z143" s="2600"/>
      <c r="AA143" s="2600"/>
      <c r="AB143" s="2600"/>
      <c r="AC143" s="2600"/>
      <c r="AD143" s="2600"/>
      <c r="AE143" s="2600"/>
      <c r="AF143" s="2600"/>
      <c r="AG143" s="2600"/>
    </row>
    <row r="144" spans="1:33">
      <c r="A144" s="3733"/>
      <c r="B144" s="3728"/>
      <c r="C144" s="3704"/>
      <c r="D144" s="2599" t="s">
        <v>396</v>
      </c>
      <c r="E144" s="2598"/>
      <c r="F144" s="2598"/>
      <c r="G144" s="2598"/>
      <c r="H144" s="2598"/>
      <c r="I144" s="2598"/>
      <c r="J144" s="2598"/>
      <c r="K144" s="2598"/>
      <c r="L144" s="2598"/>
      <c r="M144" s="2598"/>
      <c r="N144" s="2598"/>
      <c r="O144" s="2598"/>
      <c r="P144" s="2598"/>
      <c r="Q144" s="2598"/>
      <c r="R144" s="2598"/>
      <c r="S144" s="2598"/>
      <c r="T144" s="2598"/>
      <c r="U144" s="2598"/>
      <c r="V144" s="2598"/>
      <c r="W144" s="2598"/>
      <c r="X144" s="2598"/>
      <c r="Y144" s="2598"/>
      <c r="Z144" s="2598"/>
      <c r="AA144" s="2598"/>
      <c r="AB144" s="2598"/>
      <c r="AC144" s="2598"/>
      <c r="AD144" s="2598"/>
      <c r="AE144" s="2598"/>
      <c r="AF144" s="2598"/>
      <c r="AG144" s="2598"/>
    </row>
    <row r="145" spans="1:33">
      <c r="A145" s="3733"/>
      <c r="B145" s="3726" t="s">
        <v>626</v>
      </c>
      <c r="C145" s="3702" t="s">
        <v>612</v>
      </c>
      <c r="D145" s="2601" t="s">
        <v>634</v>
      </c>
      <c r="E145" s="2590"/>
      <c r="F145" s="2590"/>
      <c r="G145" s="2590"/>
      <c r="H145" s="2590"/>
      <c r="I145" s="2590"/>
      <c r="J145" s="2590"/>
      <c r="K145" s="2590"/>
      <c r="L145" s="2590"/>
      <c r="M145" s="2590"/>
      <c r="N145" s="2590"/>
      <c r="O145" s="2590"/>
      <c r="P145" s="2590"/>
      <c r="Q145" s="2590"/>
      <c r="R145" s="2590"/>
      <c r="S145" s="2590"/>
      <c r="T145" s="2590"/>
      <c r="U145" s="2590"/>
      <c r="V145" s="2590"/>
      <c r="W145" s="2590"/>
      <c r="X145" s="2590"/>
      <c r="Y145" s="2590"/>
      <c r="Z145" s="2590"/>
      <c r="AA145" s="2590"/>
      <c r="AB145" s="2590"/>
      <c r="AC145" s="2590"/>
      <c r="AD145" s="2590"/>
      <c r="AE145" s="2590"/>
      <c r="AF145" s="2590"/>
      <c r="AG145" s="2590"/>
    </row>
    <row r="146" spans="1:33">
      <c r="A146" s="3733"/>
      <c r="B146" s="3727"/>
      <c r="C146" s="3703"/>
      <c r="D146" s="2592" t="s">
        <v>395</v>
      </c>
      <c r="E146" s="2600"/>
      <c r="F146" s="2600"/>
      <c r="G146" s="2600"/>
      <c r="H146" s="2600"/>
      <c r="I146" s="2600"/>
      <c r="J146" s="2600"/>
      <c r="K146" s="2600"/>
      <c r="L146" s="2600"/>
      <c r="M146" s="2600"/>
      <c r="N146" s="2600"/>
      <c r="O146" s="2600"/>
      <c r="P146" s="2600"/>
      <c r="Q146" s="2600"/>
      <c r="R146" s="2600"/>
      <c r="S146" s="2600"/>
      <c r="T146" s="2600"/>
      <c r="U146" s="2600"/>
      <c r="V146" s="2600"/>
      <c r="W146" s="2600"/>
      <c r="X146" s="2600"/>
      <c r="Y146" s="2600"/>
      <c r="Z146" s="2600"/>
      <c r="AA146" s="2600"/>
      <c r="AB146" s="2600"/>
      <c r="AC146" s="2600"/>
      <c r="AD146" s="2600"/>
      <c r="AE146" s="2600"/>
      <c r="AF146" s="2600"/>
      <c r="AG146" s="2600"/>
    </row>
    <row r="147" spans="1:33">
      <c r="A147" s="3733"/>
      <c r="B147" s="3728"/>
      <c r="C147" s="3704"/>
      <c r="D147" s="2591" t="s">
        <v>396</v>
      </c>
      <c r="E147" s="2598"/>
      <c r="F147" s="2598"/>
      <c r="G147" s="2598"/>
      <c r="H147" s="2598"/>
      <c r="I147" s="2598"/>
      <c r="J147" s="2598"/>
      <c r="K147" s="2598"/>
      <c r="L147" s="2598"/>
      <c r="M147" s="2598"/>
      <c r="N147" s="2598"/>
      <c r="O147" s="2598"/>
      <c r="P147" s="2598"/>
      <c r="Q147" s="2598"/>
      <c r="R147" s="2598"/>
      <c r="S147" s="2598"/>
      <c r="T147" s="2598"/>
      <c r="U147" s="2598"/>
      <c r="V147" s="2598"/>
      <c r="W147" s="2598"/>
      <c r="X147" s="2598"/>
      <c r="Y147" s="2598"/>
      <c r="Z147" s="2598"/>
      <c r="AA147" s="2598"/>
      <c r="AB147" s="2598"/>
      <c r="AC147" s="2598"/>
      <c r="AD147" s="2598"/>
      <c r="AE147" s="2598"/>
      <c r="AF147" s="2598"/>
      <c r="AG147" s="2598"/>
    </row>
    <row r="148" spans="1:33">
      <c r="A148" s="3733"/>
      <c r="B148" s="3726" t="s">
        <v>627</v>
      </c>
      <c r="C148" s="3702" t="s">
        <v>612</v>
      </c>
      <c r="D148" s="2592" t="s">
        <v>634</v>
      </c>
      <c r="E148" s="2590"/>
      <c r="F148" s="2590"/>
      <c r="G148" s="2590"/>
      <c r="H148" s="2590"/>
      <c r="I148" s="2590"/>
      <c r="J148" s="2590"/>
      <c r="K148" s="2590"/>
      <c r="L148" s="2590"/>
      <c r="M148" s="2590"/>
      <c r="N148" s="2590"/>
      <c r="O148" s="2590"/>
      <c r="P148" s="2590"/>
      <c r="Q148" s="2590"/>
      <c r="R148" s="2590"/>
      <c r="S148" s="2590"/>
      <c r="T148" s="2590"/>
      <c r="U148" s="2590"/>
      <c r="V148" s="2590"/>
      <c r="W148" s="2590"/>
      <c r="X148" s="2590"/>
      <c r="Y148" s="2590"/>
      <c r="Z148" s="2590"/>
      <c r="AA148" s="2590"/>
      <c r="AB148" s="2590"/>
      <c r="AC148" s="2590"/>
      <c r="AD148" s="2590"/>
      <c r="AE148" s="2590"/>
      <c r="AF148" s="2590"/>
      <c r="AG148" s="2590"/>
    </row>
    <row r="149" spans="1:33">
      <c r="A149" s="3733"/>
      <c r="B149" s="3727"/>
      <c r="C149" s="3703"/>
      <c r="D149" s="2592" t="s">
        <v>395</v>
      </c>
      <c r="E149" s="2600"/>
      <c r="F149" s="2600"/>
      <c r="G149" s="2600"/>
      <c r="H149" s="2600"/>
      <c r="I149" s="2600"/>
      <c r="J149" s="2600"/>
      <c r="K149" s="2600"/>
      <c r="L149" s="2600"/>
      <c r="M149" s="2600"/>
      <c r="N149" s="2600"/>
      <c r="O149" s="2600"/>
      <c r="P149" s="2600"/>
      <c r="Q149" s="2600"/>
      <c r="R149" s="2600"/>
      <c r="S149" s="2600"/>
      <c r="T149" s="2600"/>
      <c r="U149" s="2600"/>
      <c r="V149" s="2600"/>
      <c r="W149" s="2600"/>
      <c r="X149" s="2600"/>
      <c r="Y149" s="2600"/>
      <c r="Z149" s="2600"/>
      <c r="AA149" s="2600"/>
      <c r="AB149" s="2600"/>
      <c r="AC149" s="2600"/>
      <c r="AD149" s="2600"/>
      <c r="AE149" s="2600"/>
      <c r="AF149" s="2600"/>
      <c r="AG149" s="2600"/>
    </row>
    <row r="150" spans="1:33">
      <c r="A150" s="3733"/>
      <c r="B150" s="3728"/>
      <c r="C150" s="3704"/>
      <c r="D150" s="2599" t="s">
        <v>396</v>
      </c>
      <c r="E150" s="2598"/>
      <c r="F150" s="2598"/>
      <c r="G150" s="2598"/>
      <c r="H150" s="2598"/>
      <c r="I150" s="2598"/>
      <c r="J150" s="2598"/>
      <c r="K150" s="2598"/>
      <c r="L150" s="2598"/>
      <c r="M150" s="2598"/>
      <c r="N150" s="2598"/>
      <c r="O150" s="2598"/>
      <c r="P150" s="2598"/>
      <c r="Q150" s="2598"/>
      <c r="R150" s="2598"/>
      <c r="S150" s="2598"/>
      <c r="T150" s="2598"/>
      <c r="U150" s="2598"/>
      <c r="V150" s="2598"/>
      <c r="W150" s="2598"/>
      <c r="X150" s="2598"/>
      <c r="Y150" s="2598"/>
      <c r="Z150" s="2598"/>
      <c r="AA150" s="2598"/>
      <c r="AB150" s="2598"/>
      <c r="AC150" s="2598"/>
      <c r="AD150" s="2598"/>
      <c r="AE150" s="2598"/>
      <c r="AF150" s="2598"/>
      <c r="AG150" s="2598"/>
    </row>
    <row r="151" spans="1:33" ht="15.75" thickBot="1">
      <c r="A151" s="3734"/>
      <c r="B151" s="3678" t="s">
        <v>645</v>
      </c>
      <c r="C151" s="3679"/>
      <c r="D151" s="3680"/>
      <c r="E151" s="2587"/>
      <c r="F151" s="2587"/>
      <c r="G151" s="2587"/>
      <c r="H151" s="2587"/>
      <c r="I151" s="2587"/>
      <c r="J151" s="2587"/>
      <c r="K151" s="2587"/>
      <c r="L151" s="2587"/>
      <c r="M151" s="2587"/>
      <c r="N151" s="2586"/>
      <c r="O151" s="2586"/>
      <c r="P151" s="2586"/>
      <c r="Q151" s="2587"/>
      <c r="R151" s="2587"/>
      <c r="S151" s="2587"/>
      <c r="T151" s="2587"/>
      <c r="U151" s="2587"/>
      <c r="V151" s="2587"/>
      <c r="W151" s="2587"/>
      <c r="X151" s="2587"/>
      <c r="Y151" s="2587"/>
      <c r="Z151" s="2586"/>
      <c r="AA151" s="2586"/>
      <c r="AB151" s="2586"/>
      <c r="AC151" s="2587"/>
      <c r="AD151" s="2587"/>
      <c r="AE151" s="2587"/>
      <c r="AF151" s="2587"/>
      <c r="AG151" s="2587"/>
    </row>
    <row r="152" spans="1:33">
      <c r="A152" s="3729" t="s">
        <v>704</v>
      </c>
      <c r="B152" s="3714" t="s">
        <v>608</v>
      </c>
      <c r="C152" s="3715"/>
      <c r="D152" s="3716"/>
      <c r="E152" s="2623"/>
      <c r="F152" s="2623"/>
      <c r="G152" s="2623"/>
      <c r="H152" s="2623"/>
      <c r="I152" s="2623"/>
      <c r="J152" s="2623"/>
      <c r="K152" s="2623"/>
      <c r="L152" s="2623"/>
      <c r="M152" s="2623"/>
      <c r="N152" s="2623"/>
      <c r="O152" s="2623"/>
      <c r="P152" s="2623"/>
      <c r="Q152" s="2829"/>
      <c r="R152" s="2623"/>
      <c r="S152" s="2623"/>
      <c r="T152" s="2623"/>
      <c r="U152" s="2623"/>
      <c r="V152" s="2623"/>
      <c r="W152" s="2623"/>
      <c r="X152" s="2623"/>
      <c r="Y152" s="2623"/>
      <c r="Z152" s="2623"/>
      <c r="AA152" s="2623"/>
      <c r="AB152" s="2623"/>
      <c r="AC152" s="2623"/>
      <c r="AD152" s="2623"/>
      <c r="AE152" s="2623"/>
      <c r="AF152" s="2623"/>
      <c r="AG152" s="2623"/>
    </row>
    <row r="153" spans="1:33">
      <c r="A153" s="3730"/>
      <c r="B153" s="2667" t="s">
        <v>628</v>
      </c>
      <c r="C153" s="3687" t="s">
        <v>610</v>
      </c>
      <c r="D153" s="3688"/>
      <c r="E153" s="2654"/>
      <c r="F153" s="2655"/>
      <c r="G153" s="2655"/>
      <c r="H153" s="2655"/>
      <c r="I153" s="2655"/>
      <c r="J153" s="2655"/>
      <c r="K153" s="2655"/>
      <c r="L153" s="2655"/>
      <c r="M153" s="2655"/>
      <c r="N153" s="2655"/>
      <c r="O153" s="2655"/>
      <c r="P153" s="2655"/>
      <c r="Q153" s="2655"/>
      <c r="R153" s="2655"/>
      <c r="S153" s="2655"/>
      <c r="T153" s="2655"/>
      <c r="U153" s="2655"/>
      <c r="V153" s="2655"/>
      <c r="W153" s="2655"/>
      <c r="X153" s="2655"/>
      <c r="Y153" s="2655"/>
      <c r="Z153" s="2655"/>
      <c r="AA153" s="2655"/>
      <c r="AB153" s="2655"/>
      <c r="AC153" s="2654"/>
      <c r="AD153" s="2655"/>
      <c r="AE153" s="2655"/>
      <c r="AF153" s="2655"/>
      <c r="AG153" s="2655"/>
    </row>
    <row r="154" spans="1:33">
      <c r="A154" s="3730"/>
      <c r="B154" s="3726" t="s">
        <v>629</v>
      </c>
      <c r="C154" s="3689" t="s">
        <v>612</v>
      </c>
      <c r="D154" s="2662" t="s">
        <v>634</v>
      </c>
      <c r="E154" s="2663"/>
      <c r="F154" s="2663"/>
      <c r="G154" s="2663"/>
      <c r="H154" s="2663"/>
      <c r="I154" s="2663"/>
      <c r="J154" s="2663"/>
      <c r="K154" s="2663"/>
      <c r="L154" s="2663"/>
      <c r="M154" s="2663"/>
      <c r="N154" s="2663"/>
      <c r="O154" s="2663"/>
      <c r="P154" s="2663"/>
      <c r="Q154" s="2642"/>
      <c r="R154" s="2663"/>
      <c r="S154" s="2663"/>
      <c r="T154" s="2663"/>
      <c r="U154" s="2663"/>
      <c r="V154" s="2663"/>
      <c r="W154" s="2663"/>
      <c r="X154" s="2663"/>
      <c r="Y154" s="2663"/>
      <c r="Z154" s="2663"/>
      <c r="AA154" s="2663"/>
      <c r="AB154" s="2663"/>
      <c r="AC154" s="2663"/>
      <c r="AD154" s="2663"/>
      <c r="AE154" s="2663"/>
      <c r="AF154" s="2663"/>
      <c r="AG154" s="2663"/>
    </row>
    <row r="155" spans="1:33">
      <c r="A155" s="3730"/>
      <c r="B155" s="3727"/>
      <c r="C155" s="3690"/>
      <c r="D155" s="2592" t="s">
        <v>395</v>
      </c>
      <c r="E155" s="2636"/>
      <c r="F155" s="2636"/>
      <c r="G155" s="2636"/>
      <c r="H155" s="2636"/>
      <c r="I155" s="2636"/>
      <c r="J155" s="2636"/>
      <c r="K155" s="2636"/>
      <c r="L155" s="2636"/>
      <c r="M155" s="2636"/>
      <c r="N155" s="2636"/>
      <c r="O155" s="2636"/>
      <c r="P155" s="2636"/>
      <c r="Q155" s="2636"/>
      <c r="R155" s="2636"/>
      <c r="S155" s="2636"/>
      <c r="T155" s="2636"/>
      <c r="U155" s="2636"/>
      <c r="V155" s="2636"/>
      <c r="W155" s="2636"/>
      <c r="X155" s="2636"/>
      <c r="Y155" s="2636"/>
      <c r="Z155" s="2636"/>
      <c r="AA155" s="2636"/>
      <c r="AB155" s="2636"/>
      <c r="AC155" s="2636"/>
      <c r="AD155" s="2636"/>
      <c r="AE155" s="2636"/>
      <c r="AF155" s="2636"/>
      <c r="AG155" s="2636"/>
    </row>
    <row r="156" spans="1:33">
      <c r="A156" s="3730"/>
      <c r="B156" s="3728"/>
      <c r="C156" s="3691"/>
      <c r="D156" s="2591" t="s">
        <v>396</v>
      </c>
      <c r="E156" s="2639"/>
      <c r="F156" s="2639"/>
      <c r="G156" s="2639"/>
      <c r="H156" s="2639"/>
      <c r="I156" s="2639"/>
      <c r="J156" s="2639"/>
      <c r="K156" s="2639"/>
      <c r="L156" s="2639"/>
      <c r="M156" s="2639"/>
      <c r="N156" s="2639"/>
      <c r="O156" s="2639"/>
      <c r="P156" s="2639"/>
      <c r="Q156" s="2639"/>
      <c r="R156" s="2639"/>
      <c r="S156" s="2639"/>
      <c r="T156" s="2639"/>
      <c r="U156" s="2639"/>
      <c r="V156" s="2639"/>
      <c r="W156" s="2639"/>
      <c r="X156" s="2639"/>
      <c r="Y156" s="2639"/>
      <c r="Z156" s="2639"/>
      <c r="AA156" s="2639"/>
      <c r="AB156" s="2639"/>
      <c r="AC156" s="2639"/>
      <c r="AD156" s="2639"/>
      <c r="AE156" s="2639"/>
      <c r="AF156" s="2639"/>
      <c r="AG156" s="2639"/>
    </row>
    <row r="157" spans="1:33">
      <c r="A157" s="3730"/>
      <c r="B157" s="3726" t="s">
        <v>630</v>
      </c>
      <c r="C157" s="3689" t="s">
        <v>612</v>
      </c>
      <c r="D157" s="2662" t="s">
        <v>634</v>
      </c>
      <c r="E157" s="2663"/>
      <c r="F157" s="2663"/>
      <c r="G157" s="2663"/>
      <c r="H157" s="2663"/>
      <c r="I157" s="2663"/>
      <c r="J157" s="2663"/>
      <c r="K157" s="2663"/>
      <c r="L157" s="2663"/>
      <c r="M157" s="2663"/>
      <c r="N157" s="2663"/>
      <c r="O157" s="2663"/>
      <c r="P157" s="2663"/>
      <c r="Q157" s="2663"/>
      <c r="R157" s="2663"/>
      <c r="S157" s="2663"/>
      <c r="T157" s="2663"/>
      <c r="U157" s="2663"/>
      <c r="V157" s="2663"/>
      <c r="W157" s="2663"/>
      <c r="X157" s="2663"/>
      <c r="Y157" s="2663"/>
      <c r="Z157" s="2663"/>
      <c r="AA157" s="2663"/>
      <c r="AB157" s="2663"/>
      <c r="AC157" s="2663"/>
      <c r="AD157" s="2663"/>
      <c r="AE157" s="2663"/>
      <c r="AF157" s="2663"/>
      <c r="AG157" s="2663"/>
    </row>
    <row r="158" spans="1:33">
      <c r="A158" s="3730"/>
      <c r="B158" s="3727"/>
      <c r="C158" s="3690"/>
      <c r="D158" s="2592" t="s">
        <v>395</v>
      </c>
      <c r="E158" s="2636"/>
      <c r="F158" s="2636"/>
      <c r="G158" s="2636"/>
      <c r="H158" s="2636"/>
      <c r="I158" s="2636"/>
      <c r="J158" s="2636"/>
      <c r="K158" s="2636"/>
      <c r="L158" s="2636"/>
      <c r="M158" s="2636"/>
      <c r="N158" s="2636"/>
      <c r="O158" s="2636"/>
      <c r="P158" s="2636"/>
      <c r="Q158" s="2636"/>
      <c r="R158" s="2636"/>
      <c r="S158" s="2636"/>
      <c r="T158" s="2636"/>
      <c r="U158" s="2636"/>
      <c r="V158" s="2636"/>
      <c r="W158" s="2636"/>
      <c r="X158" s="2636"/>
      <c r="Y158" s="2636"/>
      <c r="Z158" s="2636"/>
      <c r="AA158" s="2636"/>
      <c r="AB158" s="2636"/>
      <c r="AC158" s="2636"/>
      <c r="AD158" s="2636"/>
      <c r="AE158" s="2636"/>
      <c r="AF158" s="2636"/>
      <c r="AG158" s="2636"/>
    </row>
    <row r="159" spans="1:33">
      <c r="A159" s="3730"/>
      <c r="B159" s="3728"/>
      <c r="C159" s="3691"/>
      <c r="D159" s="2591" t="s">
        <v>396</v>
      </c>
      <c r="E159" s="2639"/>
      <c r="F159" s="2639"/>
      <c r="G159" s="2639"/>
      <c r="H159" s="2639"/>
      <c r="I159" s="2639"/>
      <c r="J159" s="2639"/>
      <c r="K159" s="2639"/>
      <c r="L159" s="2639"/>
      <c r="M159" s="2639"/>
      <c r="N159" s="2639"/>
      <c r="O159" s="2639"/>
      <c r="P159" s="2639"/>
      <c r="Q159" s="2639"/>
      <c r="R159" s="2639"/>
      <c r="S159" s="2639"/>
      <c r="T159" s="2639"/>
      <c r="U159" s="2639"/>
      <c r="V159" s="2639"/>
      <c r="W159" s="2639"/>
      <c r="X159" s="2639"/>
      <c r="Y159" s="2639"/>
      <c r="Z159" s="2639"/>
      <c r="AA159" s="2639"/>
      <c r="AB159" s="2639"/>
      <c r="AC159" s="2639"/>
      <c r="AD159" s="2639"/>
      <c r="AE159" s="2639"/>
      <c r="AF159" s="2639"/>
      <c r="AG159" s="2639"/>
    </row>
    <row r="160" spans="1:33">
      <c r="A160" s="3730"/>
      <c r="B160" s="3726" t="s">
        <v>631</v>
      </c>
      <c r="C160" s="3689" t="s">
        <v>612</v>
      </c>
      <c r="D160" s="2662" t="s">
        <v>634</v>
      </c>
      <c r="E160" s="2663"/>
      <c r="F160" s="2663"/>
      <c r="G160" s="2663"/>
      <c r="H160" s="2663"/>
      <c r="I160" s="2663"/>
      <c r="J160" s="2663"/>
      <c r="K160" s="2663"/>
      <c r="L160" s="2663"/>
      <c r="M160" s="2663"/>
      <c r="N160" s="2663"/>
      <c r="O160" s="2663"/>
      <c r="P160" s="2663"/>
      <c r="Q160" s="2663"/>
      <c r="R160" s="2663"/>
      <c r="S160" s="2663"/>
      <c r="T160" s="2663"/>
      <c r="U160" s="2663"/>
      <c r="V160" s="2663"/>
      <c r="W160" s="2663"/>
      <c r="X160" s="2663"/>
      <c r="Y160" s="2663"/>
      <c r="Z160" s="2663"/>
      <c r="AA160" s="2663"/>
      <c r="AB160" s="2663"/>
      <c r="AC160" s="2663"/>
      <c r="AD160" s="2663"/>
      <c r="AE160" s="2663"/>
      <c r="AF160" s="2663"/>
      <c r="AG160" s="2663"/>
    </row>
    <row r="161" spans="1:33">
      <c r="A161" s="3730"/>
      <c r="B161" s="3727"/>
      <c r="C161" s="3690"/>
      <c r="D161" s="2592" t="s">
        <v>395</v>
      </c>
      <c r="E161" s="2636"/>
      <c r="F161" s="2636"/>
      <c r="G161" s="2636"/>
      <c r="H161" s="2636"/>
      <c r="I161" s="2636"/>
      <c r="J161" s="2636"/>
      <c r="K161" s="2636"/>
      <c r="L161" s="2636"/>
      <c r="M161" s="2636"/>
      <c r="N161" s="2636"/>
      <c r="O161" s="2636"/>
      <c r="P161" s="2636"/>
      <c r="Q161" s="2636"/>
      <c r="R161" s="2636"/>
      <c r="S161" s="2636"/>
      <c r="T161" s="2636"/>
      <c r="U161" s="2636"/>
      <c r="V161" s="2636"/>
      <c r="W161" s="2636"/>
      <c r="X161" s="2636"/>
      <c r="Y161" s="2636"/>
      <c r="Z161" s="2636"/>
      <c r="AA161" s="2636"/>
      <c r="AB161" s="2636"/>
      <c r="AC161" s="2636"/>
      <c r="AD161" s="2636"/>
      <c r="AE161" s="2636"/>
      <c r="AF161" s="2636"/>
      <c r="AG161" s="2636"/>
    </row>
    <row r="162" spans="1:33">
      <c r="A162" s="3730"/>
      <c r="B162" s="3728"/>
      <c r="C162" s="3691"/>
      <c r="D162" s="2591" t="s">
        <v>396</v>
      </c>
      <c r="E162" s="2639"/>
      <c r="F162" s="2639"/>
      <c r="G162" s="2639"/>
      <c r="H162" s="2639"/>
      <c r="I162" s="2639"/>
      <c r="J162" s="2639"/>
      <c r="K162" s="2639"/>
      <c r="L162" s="2639"/>
      <c r="M162" s="2639"/>
      <c r="N162" s="2639"/>
      <c r="O162" s="2639"/>
      <c r="P162" s="2639"/>
      <c r="Q162" s="2639"/>
      <c r="R162" s="2639"/>
      <c r="S162" s="2639"/>
      <c r="T162" s="2639"/>
      <c r="U162" s="2639"/>
      <c r="V162" s="2639"/>
      <c r="W162" s="2639"/>
      <c r="X162" s="2639"/>
      <c r="Y162" s="2639"/>
      <c r="Z162" s="2639"/>
      <c r="AA162" s="2639"/>
      <c r="AB162" s="2639"/>
      <c r="AC162" s="2639"/>
      <c r="AD162" s="2639"/>
      <c r="AE162" s="2639"/>
      <c r="AF162" s="2639"/>
      <c r="AG162" s="2639"/>
    </row>
    <row r="163" spans="1:33">
      <c r="A163" s="3730"/>
      <c r="B163" s="3708" t="s">
        <v>629</v>
      </c>
      <c r="C163" s="3675" t="s">
        <v>613</v>
      </c>
      <c r="D163" s="2650" t="s">
        <v>634</v>
      </c>
      <c r="E163" s="2632"/>
      <c r="F163" s="2632"/>
      <c r="G163" s="2632"/>
      <c r="H163" s="2632"/>
      <c r="I163" s="2632"/>
      <c r="J163" s="2632"/>
      <c r="K163" s="2632"/>
      <c r="L163" s="2632"/>
      <c r="M163" s="2632"/>
      <c r="N163" s="2632"/>
      <c r="O163" s="2632"/>
      <c r="P163" s="2632"/>
      <c r="Q163" s="2632"/>
      <c r="R163" s="2632"/>
      <c r="S163" s="2632"/>
      <c r="T163" s="2632"/>
      <c r="U163" s="2632"/>
      <c r="V163" s="2632"/>
      <c r="W163" s="2632"/>
      <c r="X163" s="2632"/>
      <c r="Y163" s="2632"/>
      <c r="Z163" s="2632"/>
      <c r="AA163" s="2632"/>
      <c r="AB163" s="2632"/>
      <c r="AC163" s="2632"/>
      <c r="AD163" s="2632"/>
      <c r="AE163" s="2632"/>
      <c r="AF163" s="2632"/>
      <c r="AG163" s="2632"/>
    </row>
    <row r="164" spans="1:33">
      <c r="A164" s="3730"/>
      <c r="B164" s="3709"/>
      <c r="C164" s="3676"/>
      <c r="D164" s="2633" t="s">
        <v>395</v>
      </c>
      <c r="E164" s="2635"/>
      <c r="F164" s="2635"/>
      <c r="G164" s="2635"/>
      <c r="H164" s="2635"/>
      <c r="I164" s="2635"/>
      <c r="J164" s="2635"/>
      <c r="K164" s="2635"/>
      <c r="L164" s="2635"/>
      <c r="M164" s="2635"/>
      <c r="N164" s="2635"/>
      <c r="O164" s="2635"/>
      <c r="P164" s="2635"/>
      <c r="Q164" s="2635"/>
      <c r="R164" s="2635"/>
      <c r="S164" s="2635"/>
      <c r="T164" s="2635"/>
      <c r="U164" s="2635"/>
      <c r="V164" s="2635"/>
      <c r="W164" s="2635"/>
      <c r="X164" s="2635"/>
      <c r="Y164" s="2635"/>
      <c r="Z164" s="2635"/>
      <c r="AA164" s="2635"/>
      <c r="AB164" s="2635"/>
      <c r="AC164" s="2635"/>
      <c r="AD164" s="2635"/>
      <c r="AE164" s="2635"/>
      <c r="AF164" s="2635"/>
      <c r="AG164" s="2635"/>
    </row>
    <row r="165" spans="1:33">
      <c r="A165" s="3730"/>
      <c r="B165" s="3710"/>
      <c r="C165" s="3677"/>
      <c r="D165" s="2634" t="s">
        <v>396</v>
      </c>
      <c r="E165" s="2652"/>
      <c r="F165" s="2652"/>
      <c r="G165" s="2652"/>
      <c r="H165" s="2652"/>
      <c r="I165" s="2652"/>
      <c r="J165" s="2652"/>
      <c r="K165" s="2652"/>
      <c r="L165" s="2652"/>
      <c r="M165" s="2652"/>
      <c r="N165" s="2652"/>
      <c r="O165" s="2652"/>
      <c r="P165" s="2652"/>
      <c r="Q165" s="2652"/>
      <c r="R165" s="2652"/>
      <c r="S165" s="2652"/>
      <c r="T165" s="2652"/>
      <c r="U165" s="2652"/>
      <c r="V165" s="2652"/>
      <c r="W165" s="2652"/>
      <c r="X165" s="2652"/>
      <c r="Y165" s="2652"/>
      <c r="Z165" s="2652"/>
      <c r="AA165" s="2652"/>
      <c r="AB165" s="2652"/>
      <c r="AC165" s="2652"/>
      <c r="AD165" s="2652"/>
      <c r="AE165" s="2652"/>
      <c r="AF165" s="2652"/>
      <c r="AG165" s="2652"/>
    </row>
    <row r="166" spans="1:33">
      <c r="A166" s="3730"/>
      <c r="B166" s="3708" t="s">
        <v>630</v>
      </c>
      <c r="C166" s="3675" t="s">
        <v>613</v>
      </c>
      <c r="D166" s="2650" t="s">
        <v>634</v>
      </c>
      <c r="E166" s="2632"/>
      <c r="F166" s="2632"/>
      <c r="G166" s="2632"/>
      <c r="H166" s="2632"/>
      <c r="I166" s="2632"/>
      <c r="J166" s="2632"/>
      <c r="K166" s="2632"/>
      <c r="L166" s="2632"/>
      <c r="M166" s="2632"/>
      <c r="N166" s="2632"/>
      <c r="O166" s="2632"/>
      <c r="P166" s="2632"/>
      <c r="Q166" s="2632"/>
      <c r="R166" s="2632"/>
      <c r="S166" s="2632"/>
      <c r="T166" s="2632"/>
      <c r="U166" s="2632"/>
      <c r="V166" s="2632"/>
      <c r="W166" s="2632"/>
      <c r="X166" s="2632"/>
      <c r="Y166" s="2632"/>
      <c r="Z166" s="2632"/>
      <c r="AA166" s="2632"/>
      <c r="AB166" s="2632"/>
      <c r="AC166" s="2632"/>
      <c r="AD166" s="2632"/>
      <c r="AE166" s="2632"/>
      <c r="AF166" s="2632"/>
      <c r="AG166" s="2632"/>
    </row>
    <row r="167" spans="1:33">
      <c r="A167" s="3730"/>
      <c r="B167" s="3709"/>
      <c r="C167" s="3676"/>
      <c r="D167" s="2633" t="s">
        <v>395</v>
      </c>
      <c r="E167" s="2635"/>
      <c r="F167" s="2635"/>
      <c r="G167" s="2635"/>
      <c r="H167" s="2635"/>
      <c r="I167" s="2635"/>
      <c r="J167" s="2635"/>
      <c r="K167" s="2635"/>
      <c r="L167" s="2635"/>
      <c r="M167" s="2635"/>
      <c r="N167" s="2635"/>
      <c r="O167" s="2635"/>
      <c r="P167" s="2635"/>
      <c r="Q167" s="2635"/>
      <c r="R167" s="2635"/>
      <c r="S167" s="2635"/>
      <c r="T167" s="2635"/>
      <c r="U167" s="2635"/>
      <c r="V167" s="2635"/>
      <c r="W167" s="2635"/>
      <c r="X167" s="2635"/>
      <c r="Y167" s="2635"/>
      <c r="Z167" s="2635"/>
      <c r="AA167" s="2635"/>
      <c r="AB167" s="2635"/>
      <c r="AC167" s="2635"/>
      <c r="AD167" s="2635"/>
      <c r="AE167" s="2635"/>
      <c r="AF167" s="2635"/>
      <c r="AG167" s="2635"/>
    </row>
    <row r="168" spans="1:33">
      <c r="A168" s="3730"/>
      <c r="B168" s="3710"/>
      <c r="C168" s="3677"/>
      <c r="D168" s="2634" t="s">
        <v>396</v>
      </c>
      <c r="E168" s="2652"/>
      <c r="F168" s="2652"/>
      <c r="G168" s="2652"/>
      <c r="H168" s="2652"/>
      <c r="I168" s="2652"/>
      <c r="J168" s="2652"/>
      <c r="K168" s="2652"/>
      <c r="L168" s="2652"/>
      <c r="M168" s="2652"/>
      <c r="N168" s="2652"/>
      <c r="O168" s="2652"/>
      <c r="P168" s="2652"/>
      <c r="Q168" s="2652"/>
      <c r="R168" s="2652"/>
      <c r="S168" s="2652"/>
      <c r="T168" s="2652"/>
      <c r="U168" s="2652"/>
      <c r="V168" s="2652"/>
      <c r="W168" s="2652"/>
      <c r="X168" s="2652"/>
      <c r="Y168" s="2652"/>
      <c r="Z168" s="2652"/>
      <c r="AA168" s="2652"/>
      <c r="AB168" s="2652"/>
      <c r="AC168" s="2652"/>
      <c r="AD168" s="2652"/>
      <c r="AE168" s="2652"/>
      <c r="AF168" s="2652"/>
      <c r="AG168" s="2652"/>
    </row>
    <row r="169" spans="1:33">
      <c r="A169" s="3730"/>
      <c r="B169" s="3709" t="s">
        <v>631</v>
      </c>
      <c r="C169" s="3676" t="s">
        <v>613</v>
      </c>
      <c r="D169" s="2629" t="s">
        <v>634</v>
      </c>
      <c r="E169" s="2630"/>
      <c r="F169" s="2630"/>
      <c r="G169" s="2630"/>
      <c r="H169" s="2630"/>
      <c r="I169" s="2630"/>
      <c r="J169" s="2630"/>
      <c r="K169" s="2630"/>
      <c r="L169" s="2630"/>
      <c r="M169" s="2630"/>
      <c r="N169" s="2630"/>
      <c r="O169" s="2630"/>
      <c r="P169" s="2630"/>
      <c r="Q169" s="2630"/>
      <c r="R169" s="2630"/>
      <c r="S169" s="2630"/>
      <c r="T169" s="2630"/>
      <c r="U169" s="2630"/>
      <c r="V169" s="2630"/>
      <c r="W169" s="2630"/>
      <c r="X169" s="2630"/>
      <c r="Y169" s="2630"/>
      <c r="Z169" s="2630"/>
      <c r="AA169" s="2630"/>
      <c r="AB169" s="2630"/>
      <c r="AC169" s="2630"/>
      <c r="AD169" s="2630"/>
      <c r="AE169" s="2630"/>
      <c r="AF169" s="2630"/>
      <c r="AG169" s="2630"/>
    </row>
    <row r="170" spans="1:33">
      <c r="A170" s="3730"/>
      <c r="B170" s="3709"/>
      <c r="C170" s="3676"/>
      <c r="D170" s="2633" t="s">
        <v>395</v>
      </c>
      <c r="E170" s="2671"/>
      <c r="F170" s="2671"/>
      <c r="G170" s="2671"/>
      <c r="H170" s="2671"/>
      <c r="I170" s="2671"/>
      <c r="J170" s="2671"/>
      <c r="K170" s="2671"/>
      <c r="L170" s="2671"/>
      <c r="M170" s="2671"/>
      <c r="N170" s="2671"/>
      <c r="O170" s="2671"/>
      <c r="P170" s="2671"/>
      <c r="Q170" s="2671"/>
      <c r="R170" s="2671"/>
      <c r="S170" s="2671"/>
      <c r="T170" s="2671"/>
      <c r="U170" s="2671"/>
      <c r="V170" s="2671"/>
      <c r="W170" s="2671"/>
      <c r="X170" s="2671"/>
      <c r="Y170" s="2671"/>
      <c r="Z170" s="2671"/>
      <c r="AA170" s="2671"/>
      <c r="AB170" s="2671"/>
      <c r="AC170" s="2671"/>
      <c r="AD170" s="2671"/>
      <c r="AE170" s="2671"/>
      <c r="AF170" s="2671"/>
      <c r="AG170" s="2671"/>
    </row>
    <row r="171" spans="1:33">
      <c r="A171" s="3730"/>
      <c r="B171" s="3709"/>
      <c r="C171" s="3677"/>
      <c r="D171" s="2634" t="s">
        <v>396</v>
      </c>
      <c r="E171" s="2652"/>
      <c r="F171" s="2652"/>
      <c r="G171" s="2652"/>
      <c r="H171" s="2652"/>
      <c r="I171" s="2652"/>
      <c r="J171" s="2652"/>
      <c r="K171" s="2652"/>
      <c r="L171" s="2652"/>
      <c r="M171" s="2652"/>
      <c r="N171" s="2652"/>
      <c r="O171" s="2652"/>
      <c r="P171" s="2652"/>
      <c r="Q171" s="2652"/>
      <c r="R171" s="2652"/>
      <c r="S171" s="2652"/>
      <c r="T171" s="2652"/>
      <c r="U171" s="2652"/>
      <c r="V171" s="2652"/>
      <c r="W171" s="2652"/>
      <c r="X171" s="2652"/>
      <c r="Y171" s="2652"/>
      <c r="Z171" s="2652"/>
      <c r="AA171" s="2652"/>
      <c r="AB171" s="2652"/>
      <c r="AC171" s="2652"/>
      <c r="AD171" s="2652"/>
      <c r="AE171" s="2652"/>
      <c r="AF171" s="2652"/>
      <c r="AG171" s="2652"/>
    </row>
    <row r="172" spans="1:33" ht="15.75" thickBot="1">
      <c r="A172" s="3731"/>
      <c r="B172" s="3678" t="s">
        <v>645</v>
      </c>
      <c r="C172" s="3679"/>
      <c r="D172" s="3680"/>
      <c r="E172" s="2595"/>
      <c r="F172" s="2595"/>
      <c r="G172" s="2595"/>
      <c r="H172" s="2595"/>
      <c r="I172" s="2595"/>
      <c r="J172" s="2595"/>
      <c r="K172" s="2595"/>
      <c r="L172" s="2595"/>
      <c r="M172" s="2595"/>
      <c r="N172" s="2594"/>
      <c r="O172" s="2594"/>
      <c r="P172" s="2594"/>
      <c r="Q172" s="2595"/>
      <c r="R172" s="2595"/>
      <c r="S172" s="2595"/>
      <c r="T172" s="2595"/>
      <c r="U172" s="2595"/>
      <c r="V172" s="2595"/>
      <c r="W172" s="2595"/>
      <c r="X172" s="2595"/>
      <c r="Y172" s="2595"/>
      <c r="Z172" s="2594"/>
      <c r="AA172" s="2594"/>
      <c r="AB172" s="2594"/>
      <c r="AC172" s="2595"/>
      <c r="AD172" s="2595"/>
      <c r="AE172" s="2595"/>
      <c r="AF172" s="2595"/>
      <c r="AG172" s="2595"/>
    </row>
    <row r="173" spans="1:33" ht="15" customHeight="1">
      <c r="A173" s="3735" t="s">
        <v>712</v>
      </c>
      <c r="B173" s="3714" t="s">
        <v>608</v>
      </c>
      <c r="C173" s="3715"/>
      <c r="D173" s="3716"/>
      <c r="E173" s="2829"/>
      <c r="F173" s="2829"/>
      <c r="G173" s="2829"/>
      <c r="H173" s="2829"/>
      <c r="I173" s="2829"/>
      <c r="J173" s="2829"/>
      <c r="K173" s="2829"/>
      <c r="L173" s="2829"/>
      <c r="M173" s="2829"/>
      <c r="N173" s="2829"/>
      <c r="O173" s="2829"/>
      <c r="P173" s="2830"/>
      <c r="Q173" s="2829"/>
      <c r="R173" s="2829"/>
      <c r="S173" s="2829"/>
      <c r="T173" s="2829"/>
      <c r="U173" s="2829"/>
      <c r="V173" s="2829"/>
      <c r="W173" s="2829"/>
      <c r="X173" s="2829"/>
      <c r="Y173" s="2829"/>
      <c r="Z173" s="2829"/>
      <c r="AA173" s="2829"/>
      <c r="AB173" s="2830"/>
      <c r="AC173" s="2829"/>
      <c r="AD173" s="2829"/>
      <c r="AE173" s="2829"/>
      <c r="AF173" s="2829"/>
      <c r="AG173" s="2829"/>
    </row>
    <row r="174" spans="1:33" ht="45.75" customHeight="1">
      <c r="A174" s="3736"/>
      <c r="B174" s="2670" t="s">
        <v>713</v>
      </c>
      <c r="C174" s="3687" t="s">
        <v>610</v>
      </c>
      <c r="D174" s="3751"/>
      <c r="E174" s="2654"/>
      <c r="F174" s="2655"/>
      <c r="G174" s="2655"/>
      <c r="H174" s="2655"/>
      <c r="I174" s="2655"/>
      <c r="J174" s="2655"/>
      <c r="K174" s="2655"/>
      <c r="L174" s="2655"/>
      <c r="M174" s="2655"/>
      <c r="N174" s="2655"/>
      <c r="O174" s="2655"/>
      <c r="P174" s="2655"/>
      <c r="Q174" s="2655"/>
      <c r="R174" s="2655"/>
      <c r="S174" s="2655"/>
      <c r="T174" s="2655"/>
      <c r="U174" s="2655"/>
      <c r="V174" s="2655"/>
      <c r="W174" s="2655"/>
      <c r="X174" s="2655"/>
      <c r="Y174" s="2655"/>
      <c r="Z174" s="2655"/>
      <c r="AA174" s="2655"/>
      <c r="AB174" s="2655"/>
      <c r="AC174" s="2655"/>
      <c r="AD174" s="2655"/>
      <c r="AE174" s="2655"/>
      <c r="AF174" s="2655"/>
      <c r="AG174" s="2831"/>
    </row>
    <row r="175" spans="1:33" ht="15" customHeight="1">
      <c r="A175" s="3736"/>
      <c r="B175" s="3853" t="s">
        <v>714</v>
      </c>
      <c r="C175" s="3689" t="s">
        <v>612</v>
      </c>
      <c r="D175" s="2662" t="s">
        <v>634</v>
      </c>
      <c r="E175" s="2642"/>
      <c r="F175" s="2642"/>
      <c r="G175" s="2642"/>
      <c r="H175" s="2642"/>
      <c r="I175" s="2642"/>
      <c r="J175" s="2642"/>
      <c r="K175" s="2642"/>
      <c r="L175" s="2642"/>
      <c r="M175" s="2642"/>
      <c r="N175" s="2642"/>
      <c r="O175" s="2642"/>
      <c r="P175" s="2642"/>
      <c r="Q175" s="2642"/>
      <c r="R175" s="2642"/>
      <c r="S175" s="2642"/>
      <c r="T175" s="2642"/>
      <c r="U175" s="2642"/>
      <c r="V175" s="2642"/>
      <c r="W175" s="2642"/>
      <c r="X175" s="2642"/>
      <c r="Y175" s="2642"/>
      <c r="Z175" s="2642"/>
      <c r="AA175" s="2642"/>
      <c r="AB175" s="2642"/>
      <c r="AC175" s="2642"/>
      <c r="AD175" s="2642"/>
      <c r="AE175" s="2642"/>
      <c r="AF175" s="2642"/>
      <c r="AG175" s="2642"/>
    </row>
    <row r="176" spans="1:33">
      <c r="A176" s="3736"/>
      <c r="B176" s="3727"/>
      <c r="C176" s="3690"/>
      <c r="D176" s="2592" t="s">
        <v>395</v>
      </c>
      <c r="E176" s="2636"/>
      <c r="F176" s="2636"/>
      <c r="G176" s="2636"/>
      <c r="H176" s="2636"/>
      <c r="I176" s="2636"/>
      <c r="J176" s="2636"/>
      <c r="K176" s="2636"/>
      <c r="L176" s="2636"/>
      <c r="M176" s="2636"/>
      <c r="N176" s="2636"/>
      <c r="O176" s="2636"/>
      <c r="P176" s="2636"/>
      <c r="Q176" s="2636"/>
      <c r="R176" s="2636"/>
      <c r="S176" s="2636"/>
      <c r="T176" s="2636"/>
      <c r="U176" s="2636"/>
      <c r="V176" s="2636"/>
      <c r="W176" s="2636"/>
      <c r="X176" s="2636"/>
      <c r="Y176" s="2636"/>
      <c r="Z176" s="2636"/>
      <c r="AA176" s="2636"/>
      <c r="AB176" s="2636"/>
      <c r="AC176" s="2636"/>
      <c r="AD176" s="2636"/>
      <c r="AE176" s="2636"/>
      <c r="AF176" s="2636"/>
      <c r="AG176" s="2636"/>
    </row>
    <row r="177" spans="1:33">
      <c r="A177" s="3736"/>
      <c r="B177" s="3728"/>
      <c r="C177" s="3691"/>
      <c r="D177" s="2591" t="s">
        <v>396</v>
      </c>
      <c r="E177" s="2639"/>
      <c r="F177" s="2639"/>
      <c r="G177" s="2639"/>
      <c r="H177" s="2639"/>
      <c r="I177" s="2639"/>
      <c r="J177" s="2639"/>
      <c r="K177" s="2639"/>
      <c r="L177" s="2639"/>
      <c r="M177" s="2639"/>
      <c r="N177" s="2639"/>
      <c r="O177" s="2639"/>
      <c r="P177" s="2639"/>
      <c r="Q177" s="2639"/>
      <c r="R177" s="2639"/>
      <c r="S177" s="2639"/>
      <c r="T177" s="2639"/>
      <c r="U177" s="2639"/>
      <c r="V177" s="2639"/>
      <c r="W177" s="2639"/>
      <c r="X177" s="2639"/>
      <c r="Y177" s="2639"/>
      <c r="Z177" s="2639"/>
      <c r="AA177" s="2639"/>
      <c r="AB177" s="2639"/>
      <c r="AC177" s="2639"/>
      <c r="AD177" s="2639"/>
      <c r="AE177" s="2639"/>
      <c r="AF177" s="2639"/>
      <c r="AG177" s="2639"/>
    </row>
    <row r="178" spans="1:33" ht="15" customHeight="1">
      <c r="A178" s="3736"/>
      <c r="B178" s="3747" t="s">
        <v>711</v>
      </c>
      <c r="C178" s="3689" t="s">
        <v>612</v>
      </c>
      <c r="D178" s="2662" t="s">
        <v>634</v>
      </c>
      <c r="E178" s="2663"/>
      <c r="F178" s="2663"/>
      <c r="G178" s="2663"/>
      <c r="H178" s="2663"/>
      <c r="I178" s="2663"/>
      <c r="J178" s="2663"/>
      <c r="K178" s="2663"/>
      <c r="L178" s="2663"/>
      <c r="M178" s="2663"/>
      <c r="N178" s="2663"/>
      <c r="O178" s="2663"/>
      <c r="P178" s="2663"/>
      <c r="Q178" s="2663"/>
      <c r="R178" s="2663"/>
      <c r="S178" s="2663"/>
      <c r="T178" s="2663"/>
      <c r="U178" s="2663"/>
      <c r="V178" s="2663"/>
      <c r="W178" s="2663"/>
      <c r="X178" s="2663"/>
      <c r="Y178" s="2663"/>
      <c r="Z178" s="2663"/>
      <c r="AA178" s="2663"/>
      <c r="AB178" s="2663"/>
      <c r="AC178" s="2663"/>
      <c r="AD178" s="2663"/>
      <c r="AE178" s="2663"/>
      <c r="AF178" s="2663"/>
      <c r="AG178" s="2663"/>
    </row>
    <row r="179" spans="1:33">
      <c r="A179" s="3736"/>
      <c r="B179" s="3727"/>
      <c r="C179" s="3690"/>
      <c r="D179" s="2592" t="s">
        <v>395</v>
      </c>
      <c r="E179" s="2636"/>
      <c r="F179" s="2636"/>
      <c r="G179" s="2636"/>
      <c r="H179" s="2636"/>
      <c r="I179" s="2636"/>
      <c r="J179" s="2636"/>
      <c r="K179" s="2636"/>
      <c r="L179" s="2636"/>
      <c r="M179" s="2636"/>
      <c r="N179" s="2636"/>
      <c r="O179" s="2636"/>
      <c r="P179" s="2636"/>
      <c r="Q179" s="2636"/>
      <c r="R179" s="2636"/>
      <c r="S179" s="2636"/>
      <c r="T179" s="2636"/>
      <c r="U179" s="2636"/>
      <c r="V179" s="2636"/>
      <c r="W179" s="2636"/>
      <c r="X179" s="2636"/>
      <c r="Y179" s="2636"/>
      <c r="Z179" s="2636"/>
      <c r="AA179" s="2636"/>
      <c r="AB179" s="2636"/>
      <c r="AC179" s="2636"/>
      <c r="AD179" s="2636"/>
      <c r="AE179" s="2636"/>
      <c r="AF179" s="2636"/>
      <c r="AG179" s="2636"/>
    </row>
    <row r="180" spans="1:33">
      <c r="A180" s="3736"/>
      <c r="B180" s="3728"/>
      <c r="C180" s="3691"/>
      <c r="D180" s="2591" t="s">
        <v>396</v>
      </c>
      <c r="E180" s="2639"/>
      <c r="F180" s="2639"/>
      <c r="G180" s="2639"/>
      <c r="H180" s="2639"/>
      <c r="I180" s="2639"/>
      <c r="J180" s="2639"/>
      <c r="K180" s="2639"/>
      <c r="L180" s="2639"/>
      <c r="M180" s="2639"/>
      <c r="N180" s="2639"/>
      <c r="O180" s="2639"/>
      <c r="P180" s="2639"/>
      <c r="Q180" s="2639"/>
      <c r="R180" s="2639"/>
      <c r="S180" s="2639"/>
      <c r="T180" s="2639"/>
      <c r="U180" s="2639"/>
      <c r="V180" s="2639"/>
      <c r="W180" s="2639"/>
      <c r="X180" s="2639"/>
      <c r="Y180" s="2639"/>
      <c r="Z180" s="2639"/>
      <c r="AA180" s="2639"/>
      <c r="AB180" s="2639"/>
      <c r="AC180" s="2639"/>
      <c r="AD180" s="2639"/>
      <c r="AE180" s="2639"/>
      <c r="AF180" s="2639"/>
      <c r="AG180" s="2639"/>
    </row>
    <row r="181" spans="1:33" ht="15" customHeight="1">
      <c r="A181" s="3736"/>
      <c r="B181" s="3853" t="s">
        <v>714</v>
      </c>
      <c r="C181" s="3676" t="s">
        <v>613</v>
      </c>
      <c r="D181" s="2629" t="s">
        <v>634</v>
      </c>
      <c r="E181" s="2630"/>
      <c r="F181" s="2630"/>
      <c r="G181" s="2630"/>
      <c r="H181" s="2630"/>
      <c r="I181" s="2630"/>
      <c r="J181" s="2630"/>
      <c r="K181" s="2630"/>
      <c r="L181" s="2630"/>
      <c r="M181" s="2630"/>
      <c r="N181" s="2630"/>
      <c r="O181" s="2630"/>
      <c r="P181" s="2630"/>
      <c r="Q181" s="2630"/>
      <c r="R181" s="2630"/>
      <c r="S181" s="2630"/>
      <c r="T181" s="2630"/>
      <c r="U181" s="2630"/>
      <c r="V181" s="2630"/>
      <c r="W181" s="2630"/>
      <c r="X181" s="2630"/>
      <c r="Y181" s="2630"/>
      <c r="Z181" s="2630"/>
      <c r="AA181" s="2630"/>
      <c r="AB181" s="2630"/>
      <c r="AC181" s="2630"/>
      <c r="AD181" s="2630"/>
      <c r="AE181" s="2630"/>
      <c r="AF181" s="2630"/>
      <c r="AG181" s="2630"/>
    </row>
    <row r="182" spans="1:33">
      <c r="A182" s="3736"/>
      <c r="B182" s="3727"/>
      <c r="C182" s="3676"/>
      <c r="D182" s="2633" t="s">
        <v>395</v>
      </c>
      <c r="E182" s="2635"/>
      <c r="F182" s="2635"/>
      <c r="G182" s="2635"/>
      <c r="H182" s="2635"/>
      <c r="I182" s="2635"/>
      <c r="J182" s="2635"/>
      <c r="K182" s="2635"/>
      <c r="L182" s="2635"/>
      <c r="M182" s="2635"/>
      <c r="N182" s="2635"/>
      <c r="O182" s="2635"/>
      <c r="P182" s="2635"/>
      <c r="Q182" s="2635"/>
      <c r="R182" s="2635"/>
      <c r="S182" s="2635"/>
      <c r="T182" s="2635"/>
      <c r="U182" s="2635"/>
      <c r="V182" s="2635"/>
      <c r="W182" s="2635"/>
      <c r="X182" s="2635"/>
      <c r="Y182" s="2635"/>
      <c r="Z182" s="2635"/>
      <c r="AA182" s="2635"/>
      <c r="AB182" s="2635"/>
      <c r="AC182" s="2635"/>
      <c r="AD182" s="2635"/>
      <c r="AE182" s="2635"/>
      <c r="AF182" s="2635"/>
      <c r="AG182" s="2635"/>
    </row>
    <row r="183" spans="1:33">
      <c r="A183" s="3736"/>
      <c r="B183" s="3728"/>
      <c r="C183" s="3676"/>
      <c r="D183" s="2672" t="s">
        <v>396</v>
      </c>
      <c r="E183" s="2671"/>
      <c r="F183" s="2671"/>
      <c r="G183" s="2671"/>
      <c r="H183" s="2671"/>
      <c r="I183" s="2671"/>
      <c r="J183" s="2671"/>
      <c r="K183" s="2671"/>
      <c r="L183" s="2671"/>
      <c r="M183" s="2671"/>
      <c r="N183" s="2671"/>
      <c r="O183" s="2671"/>
      <c r="P183" s="2671"/>
      <c r="Q183" s="2671"/>
      <c r="R183" s="2671"/>
      <c r="S183" s="2671"/>
      <c r="T183" s="2671"/>
      <c r="U183" s="2671"/>
      <c r="V183" s="2671"/>
      <c r="W183" s="2671"/>
      <c r="X183" s="2671"/>
      <c r="Y183" s="2671"/>
      <c r="Z183" s="2671"/>
      <c r="AA183" s="2671"/>
      <c r="AB183" s="2671"/>
      <c r="AC183" s="2671"/>
      <c r="AD183" s="2671"/>
      <c r="AE183" s="2671"/>
      <c r="AF183" s="2671"/>
      <c r="AG183" s="2671"/>
    </row>
    <row r="184" spans="1:33">
      <c r="A184" s="3736"/>
      <c r="B184" s="3747" t="s">
        <v>711</v>
      </c>
      <c r="C184" s="3675" t="s">
        <v>613</v>
      </c>
      <c r="D184" s="2650" t="s">
        <v>634</v>
      </c>
      <c r="E184" s="2632"/>
      <c r="F184" s="2632"/>
      <c r="G184" s="2632"/>
      <c r="H184" s="2632"/>
      <c r="I184" s="2632"/>
      <c r="J184" s="2632"/>
      <c r="K184" s="2632"/>
      <c r="L184" s="2632"/>
      <c r="M184" s="2632"/>
      <c r="N184" s="2632"/>
      <c r="O184" s="2632"/>
      <c r="P184" s="2632"/>
      <c r="Q184" s="2632"/>
      <c r="R184" s="2632"/>
      <c r="S184" s="2632"/>
      <c r="T184" s="2632"/>
      <c r="U184" s="2632"/>
      <c r="V184" s="2632"/>
      <c r="W184" s="2632"/>
      <c r="X184" s="2632"/>
      <c r="Y184" s="2632"/>
      <c r="Z184" s="2632"/>
      <c r="AA184" s="2632"/>
      <c r="AB184" s="2632"/>
      <c r="AC184" s="2632"/>
      <c r="AD184" s="2632"/>
      <c r="AE184" s="2632"/>
      <c r="AF184" s="2632"/>
      <c r="AG184" s="2632"/>
    </row>
    <row r="185" spans="1:33">
      <c r="A185" s="3736"/>
      <c r="B185" s="3727"/>
      <c r="C185" s="3676"/>
      <c r="D185" s="2633" t="s">
        <v>395</v>
      </c>
      <c r="E185" s="2635"/>
      <c r="F185" s="2635"/>
      <c r="G185" s="2635"/>
      <c r="H185" s="2635"/>
      <c r="I185" s="2635"/>
      <c r="J185" s="2635"/>
      <c r="K185" s="2635"/>
      <c r="L185" s="2635"/>
      <c r="M185" s="2635"/>
      <c r="N185" s="2635"/>
      <c r="O185" s="2635"/>
      <c r="P185" s="2635"/>
      <c r="Q185" s="2635"/>
      <c r="R185" s="2635"/>
      <c r="S185" s="2635"/>
      <c r="T185" s="2635"/>
      <c r="U185" s="2635"/>
      <c r="V185" s="2635"/>
      <c r="W185" s="2635"/>
      <c r="X185" s="2635"/>
      <c r="Y185" s="2635"/>
      <c r="Z185" s="2635"/>
      <c r="AA185" s="2635"/>
      <c r="AB185" s="2635"/>
      <c r="AC185" s="2635"/>
      <c r="AD185" s="2635"/>
      <c r="AE185" s="2635"/>
      <c r="AF185" s="2635"/>
      <c r="AG185" s="2635"/>
    </row>
    <row r="186" spans="1:33">
      <c r="A186" s="3736"/>
      <c r="B186" s="3728"/>
      <c r="C186" s="3677"/>
      <c r="D186" s="2634" t="s">
        <v>396</v>
      </c>
      <c r="E186" s="2652"/>
      <c r="F186" s="2652"/>
      <c r="G186" s="2652"/>
      <c r="H186" s="2652"/>
      <c r="I186" s="2652"/>
      <c r="J186" s="2652"/>
      <c r="K186" s="2652"/>
      <c r="L186" s="2652"/>
      <c r="M186" s="2652"/>
      <c r="N186" s="2652"/>
      <c r="O186" s="2652"/>
      <c r="P186" s="2652"/>
      <c r="Q186" s="2652"/>
      <c r="R186" s="2652"/>
      <c r="S186" s="2652"/>
      <c r="T186" s="2652"/>
      <c r="U186" s="2652"/>
      <c r="V186" s="2652"/>
      <c r="W186" s="2652"/>
      <c r="X186" s="2652"/>
      <c r="Y186" s="2652"/>
      <c r="Z186" s="2652"/>
      <c r="AA186" s="2652"/>
      <c r="AB186" s="2652"/>
      <c r="AC186" s="2652"/>
      <c r="AD186" s="2652"/>
      <c r="AE186" s="2652"/>
      <c r="AF186" s="2652"/>
      <c r="AG186" s="2652"/>
    </row>
    <row r="187" spans="1:33" ht="15.75" customHeight="1" thickBot="1">
      <c r="A187" s="3737"/>
      <c r="B187" s="3678" t="s">
        <v>645</v>
      </c>
      <c r="C187" s="3679"/>
      <c r="D187" s="3680"/>
      <c r="E187" s="2813"/>
      <c r="F187" s="2813"/>
      <c r="G187" s="2813"/>
      <c r="H187" s="2813"/>
      <c r="I187" s="2813"/>
      <c r="J187" s="2813"/>
      <c r="K187" s="2813"/>
      <c r="L187" s="2813"/>
      <c r="M187" s="2813"/>
      <c r="N187" s="2814"/>
      <c r="O187" s="2814"/>
      <c r="P187" s="2814"/>
      <c r="Q187" s="2813"/>
      <c r="R187" s="2813"/>
      <c r="S187" s="2813"/>
      <c r="T187" s="2813"/>
      <c r="U187" s="2813"/>
      <c r="V187" s="2813"/>
      <c r="W187" s="2813"/>
      <c r="X187" s="2813"/>
      <c r="Y187" s="2813"/>
      <c r="Z187" s="2814"/>
      <c r="AA187" s="2814"/>
      <c r="AB187" s="2814"/>
      <c r="AC187" s="2813"/>
      <c r="AD187" s="2813"/>
      <c r="AE187" s="2813"/>
      <c r="AF187" s="2813"/>
      <c r="AG187" s="2813"/>
    </row>
    <row r="188" spans="1:33" ht="15.75" thickBot="1">
      <c r="A188" s="3739" t="s">
        <v>632</v>
      </c>
      <c r="B188" s="3740"/>
      <c r="C188" s="3740"/>
      <c r="D188" s="3741"/>
      <c r="E188" s="2622"/>
      <c r="F188" s="2622"/>
      <c r="G188" s="2622"/>
      <c r="H188" s="2622"/>
      <c r="I188" s="2622"/>
      <c r="J188" s="2622"/>
      <c r="K188" s="2622"/>
      <c r="L188" s="2622"/>
      <c r="M188" s="2622"/>
      <c r="N188" s="2622"/>
      <c r="O188" s="2622"/>
      <c r="P188" s="2622"/>
      <c r="Q188" s="2622"/>
      <c r="R188" s="2622"/>
      <c r="S188" s="2622"/>
      <c r="T188" s="2622"/>
      <c r="U188" s="2622"/>
      <c r="V188" s="2622"/>
      <c r="W188" s="2622"/>
      <c r="X188" s="2622"/>
      <c r="Y188" s="2622"/>
      <c r="Z188" s="2622"/>
      <c r="AA188" s="2622"/>
      <c r="AB188" s="2622"/>
      <c r="AC188" s="2622"/>
      <c r="AD188" s="2622"/>
      <c r="AE188" s="2622"/>
      <c r="AF188" s="2622"/>
      <c r="AG188" s="2622"/>
    </row>
    <row r="189" spans="1:33" ht="15.75" thickBot="1">
      <c r="A189" s="3742" t="s">
        <v>646</v>
      </c>
      <c r="B189" s="3740"/>
      <c r="C189" s="3740"/>
      <c r="D189" s="3741"/>
      <c r="E189" s="2815"/>
      <c r="F189" s="2815"/>
      <c r="G189" s="2815"/>
      <c r="H189" s="2815"/>
      <c r="I189" s="2815"/>
      <c r="J189" s="2815"/>
      <c r="K189" s="2815"/>
      <c r="L189" s="2815"/>
      <c r="M189" s="2815"/>
      <c r="N189" s="2816"/>
      <c r="O189" s="2816"/>
      <c r="P189" s="2816"/>
      <c r="Q189" s="2815"/>
      <c r="R189" s="2815"/>
      <c r="S189" s="2815"/>
      <c r="T189" s="2815"/>
      <c r="U189" s="2815"/>
      <c r="V189" s="2815"/>
      <c r="W189" s="2815"/>
      <c r="X189" s="2815"/>
      <c r="Y189" s="2815"/>
      <c r="Z189" s="2816"/>
      <c r="AA189" s="2816"/>
      <c r="AB189" s="2816"/>
      <c r="AC189" s="2815"/>
      <c r="AD189" s="2815"/>
      <c r="AE189" s="2815"/>
      <c r="AF189" s="2815"/>
      <c r="AG189" s="2815"/>
    </row>
    <row r="190" spans="1:33">
      <c r="A190" s="2585"/>
      <c r="B190" s="2584"/>
      <c r="C190" s="2584"/>
      <c r="D190" s="2584"/>
      <c r="E190" s="2584"/>
      <c r="F190" s="2584"/>
      <c r="G190" s="2584"/>
      <c r="H190" s="2584"/>
      <c r="I190" s="2584"/>
      <c r="J190" s="2584"/>
      <c r="K190" s="2584"/>
      <c r="L190" s="2584"/>
      <c r="M190" s="2583"/>
      <c r="N190" s="2580"/>
      <c r="O190" s="2582"/>
      <c r="P190" s="2582"/>
    </row>
    <row r="191" spans="1:33">
      <c r="A191" s="2585"/>
      <c r="B191" s="2584"/>
      <c r="C191" s="2584"/>
      <c r="D191" s="2584"/>
      <c r="E191" s="2584"/>
      <c r="F191" s="2584"/>
      <c r="G191" s="2584"/>
      <c r="H191" s="2584"/>
      <c r="I191" s="2584"/>
      <c r="J191" s="2584"/>
      <c r="K191" s="2584"/>
      <c r="L191" s="2584"/>
      <c r="M191" s="2583"/>
      <c r="N191" s="2580"/>
      <c r="O191" s="2582"/>
      <c r="P191" s="2582"/>
    </row>
  </sheetData>
  <mergeCells count="144">
    <mergeCell ref="A189:D189"/>
    <mergeCell ref="Q44:AB44"/>
    <mergeCell ref="AC44:AG44"/>
    <mergeCell ref="Q138:AB138"/>
    <mergeCell ref="AC138:AG138"/>
    <mergeCell ref="B181:B183"/>
    <mergeCell ref="C181:C183"/>
    <mergeCell ref="B184:B186"/>
    <mergeCell ref="C184:C186"/>
    <mergeCell ref="B187:D187"/>
    <mergeCell ref="A188:D188"/>
    <mergeCell ref="B169:B171"/>
    <mergeCell ref="C169:C171"/>
    <mergeCell ref="B172:D172"/>
    <mergeCell ref="A173:A187"/>
    <mergeCell ref="B173:D173"/>
    <mergeCell ref="C174:D174"/>
    <mergeCell ref="B175:B177"/>
    <mergeCell ref="C175:C177"/>
    <mergeCell ref="B178:B180"/>
    <mergeCell ref="C178:C180"/>
    <mergeCell ref="B160:B162"/>
    <mergeCell ref="C160:C162"/>
    <mergeCell ref="B163:B165"/>
    <mergeCell ref="C163:C165"/>
    <mergeCell ref="B166:B168"/>
    <mergeCell ref="C166:C168"/>
    <mergeCell ref="B148:B150"/>
    <mergeCell ref="C148:C150"/>
    <mergeCell ref="B151:D151"/>
    <mergeCell ref="A152:A172"/>
    <mergeCell ref="B152:D152"/>
    <mergeCell ref="C153:D153"/>
    <mergeCell ref="B154:B156"/>
    <mergeCell ref="C154:C156"/>
    <mergeCell ref="B157:B159"/>
    <mergeCell ref="C157:C159"/>
    <mergeCell ref="A137:A151"/>
    <mergeCell ref="B137:D137"/>
    <mergeCell ref="C138:D138"/>
    <mergeCell ref="E138:P138"/>
    <mergeCell ref="B139:B141"/>
    <mergeCell ref="C139:C141"/>
    <mergeCell ref="B142:B144"/>
    <mergeCell ref="C142:C144"/>
    <mergeCell ref="B145:B147"/>
    <mergeCell ref="C145:C147"/>
    <mergeCell ref="A128:A136"/>
    <mergeCell ref="B128:D128"/>
    <mergeCell ref="C129:D129"/>
    <mergeCell ref="B130:B135"/>
    <mergeCell ref="C130:C132"/>
    <mergeCell ref="C133:C135"/>
    <mergeCell ref="B136:D136"/>
    <mergeCell ref="B115:B117"/>
    <mergeCell ref="C115:C117"/>
    <mergeCell ref="B118:D118"/>
    <mergeCell ref="A119:A127"/>
    <mergeCell ref="B119:D119"/>
    <mergeCell ref="C120:D120"/>
    <mergeCell ref="B121:B126"/>
    <mergeCell ref="C121:C123"/>
    <mergeCell ref="C124:C126"/>
    <mergeCell ref="B127:D127"/>
    <mergeCell ref="A104:A118"/>
    <mergeCell ref="B104:D104"/>
    <mergeCell ref="C105:D105"/>
    <mergeCell ref="B106:B108"/>
    <mergeCell ref="C106:C108"/>
    <mergeCell ref="B109:B111"/>
    <mergeCell ref="C109:C111"/>
    <mergeCell ref="B112:B114"/>
    <mergeCell ref="C112:C114"/>
    <mergeCell ref="C103:D103"/>
    <mergeCell ref="B90:B92"/>
    <mergeCell ref="C90:C92"/>
    <mergeCell ref="B93:D93"/>
    <mergeCell ref="A94:D94"/>
    <mergeCell ref="A95:D95"/>
    <mergeCell ref="B81:B83"/>
    <mergeCell ref="C81:C83"/>
    <mergeCell ref="B84:B86"/>
    <mergeCell ref="C84:C86"/>
    <mergeCell ref="B87:B89"/>
    <mergeCell ref="C87:C89"/>
    <mergeCell ref="A79:A93"/>
    <mergeCell ref="B79:D79"/>
    <mergeCell ref="C80:D80"/>
    <mergeCell ref="A43:A57"/>
    <mergeCell ref="B43:D43"/>
    <mergeCell ref="C44:D44"/>
    <mergeCell ref="E44:P44"/>
    <mergeCell ref="A58:A78"/>
    <mergeCell ref="B72:B74"/>
    <mergeCell ref="C72:C74"/>
    <mergeCell ref="B75:B77"/>
    <mergeCell ref="C75:C77"/>
    <mergeCell ref="B78:D78"/>
    <mergeCell ref="B69:B71"/>
    <mergeCell ref="C69:C71"/>
    <mergeCell ref="C54:C56"/>
    <mergeCell ref="B57:D57"/>
    <mergeCell ref="C59:D59"/>
    <mergeCell ref="B60:B62"/>
    <mergeCell ref="C60:C62"/>
    <mergeCell ref="B63:B65"/>
    <mergeCell ref="C63:C65"/>
    <mergeCell ref="B66:B68"/>
    <mergeCell ref="C66:C68"/>
    <mergeCell ref="B45:B47"/>
    <mergeCell ref="C45:C47"/>
    <mergeCell ref="B48:B50"/>
    <mergeCell ref="A25:A33"/>
    <mergeCell ref="B27:B32"/>
    <mergeCell ref="B33:D33"/>
    <mergeCell ref="A34:A42"/>
    <mergeCell ref="B34:D34"/>
    <mergeCell ref="C35:D35"/>
    <mergeCell ref="B36:B41"/>
    <mergeCell ref="C36:C38"/>
    <mergeCell ref="B42:D42"/>
    <mergeCell ref="C39:C41"/>
    <mergeCell ref="C27:C29"/>
    <mergeCell ref="C30:C32"/>
    <mergeCell ref="A10:A24"/>
    <mergeCell ref="B10:D10"/>
    <mergeCell ref="C11:D11"/>
    <mergeCell ref="B12:B14"/>
    <mergeCell ref="C12:C14"/>
    <mergeCell ref="B15:B17"/>
    <mergeCell ref="B18:B20"/>
    <mergeCell ref="B21:B23"/>
    <mergeCell ref="C21:C23"/>
    <mergeCell ref="C15:C17"/>
    <mergeCell ref="C18:C20"/>
    <mergeCell ref="B58:D58"/>
    <mergeCell ref="C48:C50"/>
    <mergeCell ref="B51:B53"/>
    <mergeCell ref="C51:C53"/>
    <mergeCell ref="B54:B56"/>
    <mergeCell ref="B24:D24"/>
    <mergeCell ref="B25:D25"/>
    <mergeCell ref="C26:D26"/>
    <mergeCell ref="C9:D9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1"/>
  <sheetViews>
    <sheetView topLeftCell="A151" zoomScale="93" zoomScaleNormal="93" workbookViewId="0">
      <selection activeCell="B174" sqref="B174:B183"/>
    </sheetView>
  </sheetViews>
  <sheetFormatPr defaultRowHeight="15"/>
  <cols>
    <col min="1" max="1" width="14.85546875" style="2677" customWidth="1"/>
    <col min="2" max="2" width="18.85546875" style="2677" customWidth="1"/>
    <col min="3" max="3" width="9.140625" style="2677"/>
    <col min="4" max="4" width="12.28515625" style="2677" customWidth="1"/>
    <col min="5" max="25" width="7" style="2677" customWidth="1"/>
    <col min="26" max="26" width="8.5703125" style="2677" customWidth="1"/>
    <col min="27" max="27" width="7.140625" style="2677" customWidth="1"/>
    <col min="28" max="28" width="7.85546875" style="2677" customWidth="1"/>
    <col min="29" max="33" width="7.42578125" style="2677" customWidth="1"/>
    <col min="34" max="16384" width="9.140625" style="2677"/>
  </cols>
  <sheetData>
    <row r="1" spans="1:37" ht="18.75">
      <c r="A1" s="2676" t="s">
        <v>647</v>
      </c>
    </row>
    <row r="2" spans="1:37" ht="18.75">
      <c r="A2" s="2678" t="s">
        <v>599</v>
      </c>
    </row>
    <row r="3" spans="1:37" ht="18.75">
      <c r="A3" s="2679" t="s">
        <v>601</v>
      </c>
    </row>
    <row r="4" spans="1:37" ht="18.75">
      <c r="A4" s="2680" t="s">
        <v>653</v>
      </c>
    </row>
    <row r="5" spans="1:37" ht="18.75">
      <c r="A5" s="2680" t="s">
        <v>0</v>
      </c>
    </row>
    <row r="6" spans="1:37" ht="94.5" customHeight="1">
      <c r="A6" s="2681"/>
      <c r="B6" s="2682"/>
      <c r="C6" s="2683"/>
      <c r="D6" s="2808" t="s">
        <v>366</v>
      </c>
      <c r="E6" s="2845" t="s">
        <v>163</v>
      </c>
      <c r="F6" s="2846" t="s">
        <v>165</v>
      </c>
      <c r="G6" s="2847" t="s">
        <v>168</v>
      </c>
      <c r="H6" s="2847" t="s">
        <v>335</v>
      </c>
      <c r="I6" s="2847" t="s">
        <v>367</v>
      </c>
      <c r="J6" s="2848" t="s">
        <v>170</v>
      </c>
      <c r="K6" s="2847" t="s">
        <v>172</v>
      </c>
      <c r="L6" s="2846" t="s">
        <v>174</v>
      </c>
      <c r="M6" s="2847" t="s">
        <v>177</v>
      </c>
      <c r="N6" s="2847" t="s">
        <v>180</v>
      </c>
      <c r="O6" s="2847" t="s">
        <v>183</v>
      </c>
      <c r="P6" s="2847" t="s">
        <v>185</v>
      </c>
      <c r="Q6" s="2847" t="s">
        <v>310</v>
      </c>
      <c r="R6" s="2849" t="s">
        <v>302</v>
      </c>
      <c r="S6" s="2849" t="s">
        <v>299</v>
      </c>
      <c r="T6" s="2847" t="s">
        <v>294</v>
      </c>
      <c r="U6" s="2847" t="s">
        <v>187</v>
      </c>
      <c r="V6" s="2847" t="s">
        <v>281</v>
      </c>
      <c r="W6" s="2850" t="s">
        <v>274</v>
      </c>
      <c r="X6" s="2847" t="s">
        <v>189</v>
      </c>
      <c r="Y6" s="2847" t="s">
        <v>191</v>
      </c>
      <c r="Z6" s="2847" t="s">
        <v>193</v>
      </c>
      <c r="AA6" s="2847" t="s">
        <v>263</v>
      </c>
      <c r="AB6" s="2847" t="s">
        <v>368</v>
      </c>
      <c r="AC6" s="2847" t="s">
        <v>260</v>
      </c>
      <c r="AD6" s="2846" t="s">
        <v>195</v>
      </c>
      <c r="AE6" s="2846" t="s">
        <v>198</v>
      </c>
      <c r="AF6" s="2847" t="s">
        <v>242</v>
      </c>
      <c r="AG6" s="2847" t="s">
        <v>200</v>
      </c>
      <c r="AH6" s="2847" t="s">
        <v>231</v>
      </c>
      <c r="AI6" s="2847" t="s">
        <v>369</v>
      </c>
      <c r="AJ6" s="2847" t="s">
        <v>227</v>
      </c>
      <c r="AK6" s="2847" t="s">
        <v>223</v>
      </c>
    </row>
    <row r="7" spans="1:37" ht="161.25" customHeight="1">
      <c r="A7" s="2690"/>
      <c r="B7" s="2690"/>
      <c r="C7" s="2690"/>
      <c r="D7" s="2844" t="s">
        <v>371</v>
      </c>
      <c r="E7" s="2842" t="s">
        <v>372</v>
      </c>
      <c r="F7" s="2833" t="s">
        <v>373</v>
      </c>
      <c r="G7" s="2833" t="s">
        <v>374</v>
      </c>
      <c r="H7" s="2833" t="s">
        <v>375</v>
      </c>
      <c r="I7" s="2833" t="s">
        <v>376</v>
      </c>
      <c r="J7" s="2842" t="s">
        <v>169</v>
      </c>
      <c r="K7" s="2833" t="s">
        <v>171</v>
      </c>
      <c r="L7" s="2833" t="s">
        <v>173</v>
      </c>
      <c r="M7" s="2833" t="s">
        <v>176</v>
      </c>
      <c r="N7" s="2833" t="s">
        <v>179</v>
      </c>
      <c r="O7" s="2833" t="s">
        <v>182</v>
      </c>
      <c r="P7" s="2833" t="s">
        <v>184</v>
      </c>
      <c r="Q7" s="2833" t="s">
        <v>311</v>
      </c>
      <c r="R7" s="2833" t="s">
        <v>377</v>
      </c>
      <c r="S7" s="2833" t="s">
        <v>300</v>
      </c>
      <c r="T7" s="2833" t="s">
        <v>295</v>
      </c>
      <c r="U7" s="2833" t="s">
        <v>186</v>
      </c>
      <c r="V7" s="2833" t="s">
        <v>378</v>
      </c>
      <c r="W7" s="2833" t="s">
        <v>379</v>
      </c>
      <c r="X7" s="2843" t="s">
        <v>380</v>
      </c>
      <c r="Y7" s="2833" t="s">
        <v>190</v>
      </c>
      <c r="Z7" s="2832" t="s">
        <v>381</v>
      </c>
      <c r="AA7" s="2832" t="s">
        <v>264</v>
      </c>
      <c r="AB7" s="2832" t="s">
        <v>382</v>
      </c>
      <c r="AC7" s="2832" t="s">
        <v>383</v>
      </c>
      <c r="AD7" s="2833" t="s">
        <v>194</v>
      </c>
      <c r="AE7" s="2833" t="s">
        <v>197</v>
      </c>
      <c r="AF7" s="2833" t="s">
        <v>243</v>
      </c>
      <c r="AG7" s="2832" t="s">
        <v>384</v>
      </c>
      <c r="AH7" s="2832" t="s">
        <v>385</v>
      </c>
      <c r="AI7" s="2833" t="s">
        <v>386</v>
      </c>
      <c r="AJ7" s="2832" t="s">
        <v>649</v>
      </c>
      <c r="AK7" s="2833" t="s">
        <v>224</v>
      </c>
    </row>
    <row r="8" spans="1:37" ht="30">
      <c r="D8" s="2818" t="s">
        <v>603</v>
      </c>
      <c r="E8" s="2834"/>
      <c r="F8" s="2835"/>
      <c r="G8" s="2835"/>
      <c r="H8" s="2835"/>
      <c r="I8" s="2836"/>
      <c r="J8" s="2836"/>
      <c r="K8" s="2836"/>
      <c r="L8" s="2836"/>
      <c r="M8" s="2836"/>
      <c r="N8" s="2837"/>
      <c r="O8" s="2837"/>
      <c r="P8" s="2836"/>
      <c r="Q8" s="2838"/>
      <c r="R8" s="2837"/>
      <c r="S8" s="2839"/>
      <c r="T8" s="2839"/>
      <c r="U8" s="2836"/>
      <c r="V8" s="2840"/>
      <c r="W8" s="2840"/>
      <c r="X8" s="2840"/>
      <c r="Y8" s="2836"/>
      <c r="Z8" s="2841"/>
      <c r="AA8" s="2841"/>
      <c r="AB8" s="2841"/>
      <c r="AC8" s="2841"/>
      <c r="AD8" s="2841"/>
      <c r="AE8" s="2841"/>
      <c r="AF8" s="2841"/>
      <c r="AG8" s="2841"/>
      <c r="AH8" s="2841"/>
      <c r="AI8" s="2841"/>
      <c r="AJ8" s="2841"/>
      <c r="AK8" s="2841"/>
    </row>
    <row r="9" spans="1:37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</row>
    <row r="10" spans="1:37">
      <c r="A10" s="3681" t="s">
        <v>707</v>
      </c>
      <c r="B10" s="3684" t="s">
        <v>608</v>
      </c>
      <c r="C10" s="3685"/>
      <c r="D10" s="3686"/>
      <c r="E10" s="2829"/>
      <c r="F10" s="2829"/>
      <c r="G10" s="2829"/>
      <c r="H10" s="2829"/>
      <c r="I10" s="2829"/>
      <c r="J10" s="2829"/>
      <c r="K10" s="2829"/>
      <c r="L10" s="2829"/>
      <c r="M10" s="2829"/>
      <c r="N10" s="2829"/>
      <c r="O10" s="2829"/>
      <c r="P10" s="2829"/>
      <c r="Q10" s="2829"/>
      <c r="R10" s="2829"/>
      <c r="S10" s="2829"/>
      <c r="T10" s="2829"/>
      <c r="U10" s="2829"/>
      <c r="V10" s="2829"/>
      <c r="W10" s="2829"/>
      <c r="X10" s="2829"/>
      <c r="Y10" s="2829"/>
      <c r="Z10" s="2829"/>
      <c r="AA10" s="2829"/>
      <c r="AB10" s="2829"/>
      <c r="AC10" s="2829"/>
      <c r="AD10" s="2829"/>
      <c r="AE10" s="2829"/>
      <c r="AF10" s="2829"/>
      <c r="AG10" s="2829"/>
      <c r="AH10" s="2620"/>
      <c r="AI10" s="2620"/>
      <c r="AJ10" s="2620"/>
      <c r="AK10" s="2620"/>
    </row>
    <row r="11" spans="1:37">
      <c r="A11" s="3682"/>
      <c r="B11" s="2666" t="s">
        <v>616</v>
      </c>
      <c r="C11" s="3687" t="s">
        <v>610</v>
      </c>
      <c r="D11" s="3751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5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5"/>
      <c r="AD11" s="2655"/>
      <c r="AE11" s="2655"/>
      <c r="AF11" s="2655"/>
      <c r="AG11" s="2655"/>
      <c r="AH11" s="2655"/>
      <c r="AI11" s="2655"/>
      <c r="AJ11" s="2655"/>
      <c r="AK11" s="2831"/>
    </row>
    <row r="12" spans="1:37">
      <c r="A12" s="3682"/>
      <c r="B12" s="3726" t="s">
        <v>617</v>
      </c>
      <c r="C12" s="3689" t="s">
        <v>612</v>
      </c>
      <c r="D12" s="2662" t="s">
        <v>634</v>
      </c>
      <c r="E12" s="2642"/>
      <c r="F12" s="2642"/>
      <c r="G12" s="2642"/>
      <c r="H12" s="2642"/>
      <c r="I12" s="2642"/>
      <c r="J12" s="2642"/>
      <c r="K12" s="2642"/>
      <c r="L12" s="2642"/>
      <c r="M12" s="2642"/>
      <c r="N12" s="2642"/>
      <c r="O12" s="2642"/>
      <c r="P12" s="2642"/>
      <c r="Q12" s="2642"/>
      <c r="R12" s="2642"/>
      <c r="S12" s="2642"/>
      <c r="T12" s="2642"/>
      <c r="U12" s="2642"/>
      <c r="V12" s="2642"/>
      <c r="W12" s="2642"/>
      <c r="X12" s="2642"/>
      <c r="Y12" s="2642"/>
      <c r="Z12" s="2642"/>
      <c r="AA12" s="2642"/>
      <c r="AB12" s="2642"/>
      <c r="AC12" s="2642"/>
      <c r="AD12" s="2642"/>
      <c r="AE12" s="2642"/>
      <c r="AF12" s="2642"/>
      <c r="AG12" s="2642"/>
      <c r="AH12" s="2642"/>
      <c r="AI12" s="2642"/>
      <c r="AJ12" s="2642"/>
      <c r="AK12" s="2642"/>
    </row>
    <row r="13" spans="1:37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  <c r="AH13" s="2636"/>
      <c r="AI13" s="2636"/>
      <c r="AJ13" s="2636"/>
      <c r="AK13" s="2636"/>
    </row>
    <row r="14" spans="1:37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  <c r="AH14" s="2639"/>
      <c r="AI14" s="2639"/>
      <c r="AJ14" s="2639"/>
      <c r="AK14" s="2639"/>
    </row>
    <row r="15" spans="1:37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  <c r="AH15" s="2663"/>
      <c r="AI15" s="2663"/>
      <c r="AJ15" s="2663"/>
      <c r="AK15" s="2663"/>
    </row>
    <row r="16" spans="1:37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  <c r="AH16" s="2636"/>
      <c r="AI16" s="2636"/>
      <c r="AJ16" s="2636"/>
      <c r="AK16" s="2636"/>
    </row>
    <row r="17" spans="1:37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  <c r="AH17" s="2639"/>
      <c r="AI17" s="2639"/>
      <c r="AJ17" s="2639"/>
      <c r="AK17" s="2639"/>
    </row>
    <row r="18" spans="1:37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  <c r="AH18" s="2632"/>
      <c r="AI18" s="2632"/>
      <c r="AJ18" s="2632"/>
      <c r="AK18" s="2632"/>
    </row>
    <row r="19" spans="1:37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  <c r="AH19" s="2635"/>
      <c r="AI19" s="2635"/>
      <c r="AJ19" s="2635"/>
      <c r="AK19" s="2635"/>
    </row>
    <row r="20" spans="1:37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  <c r="AH20" s="2652"/>
      <c r="AI20" s="2652"/>
      <c r="AJ20" s="2652"/>
      <c r="AK20" s="2652"/>
    </row>
    <row r="21" spans="1:37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  <c r="AH21" s="2632"/>
      <c r="AI21" s="2632"/>
      <c r="AJ21" s="2632"/>
      <c r="AK21" s="2632"/>
    </row>
    <row r="22" spans="1:37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  <c r="AH22" s="2635"/>
      <c r="AI22" s="2635"/>
      <c r="AJ22" s="2635"/>
      <c r="AK22" s="2635"/>
    </row>
    <row r="23" spans="1:37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  <c r="AH23" s="2652"/>
      <c r="AI23" s="2652"/>
      <c r="AJ23" s="2652"/>
      <c r="AK23" s="2652"/>
    </row>
    <row r="24" spans="1:37" ht="15.75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  <c r="AH24" s="2587"/>
      <c r="AI24" s="2587"/>
      <c r="AJ24" s="2587"/>
      <c r="AK24" s="2587"/>
    </row>
    <row r="25" spans="1:37">
      <c r="A25" s="3720" t="s">
        <v>708</v>
      </c>
      <c r="B25" s="3714" t="s">
        <v>608</v>
      </c>
      <c r="C25" s="3715"/>
      <c r="D25" s="3716"/>
      <c r="E25" s="2829"/>
      <c r="F25" s="2829"/>
      <c r="G25" s="2829"/>
      <c r="H25" s="2829"/>
      <c r="I25" s="2829"/>
      <c r="J25" s="2829"/>
      <c r="K25" s="2829"/>
      <c r="L25" s="2829"/>
      <c r="M25" s="2829"/>
      <c r="N25" s="2829"/>
      <c r="O25" s="2829"/>
      <c r="P25" s="2829"/>
      <c r="Q25" s="2829"/>
      <c r="R25" s="2829"/>
      <c r="S25" s="2829"/>
      <c r="T25" s="2829"/>
      <c r="U25" s="2829"/>
      <c r="V25" s="2829"/>
      <c r="W25" s="2829"/>
      <c r="X25" s="2829"/>
      <c r="Y25" s="2829"/>
      <c r="Z25" s="2829"/>
      <c r="AA25" s="2829"/>
      <c r="AB25" s="2829"/>
      <c r="AC25" s="2829"/>
      <c r="AD25" s="2829"/>
      <c r="AE25" s="2829"/>
      <c r="AF25" s="2829"/>
      <c r="AG25" s="2829"/>
      <c r="AH25" s="2829"/>
      <c r="AI25" s="2829"/>
      <c r="AJ25" s="2829"/>
      <c r="AK25" s="2829"/>
    </row>
    <row r="26" spans="1:37">
      <c r="A26" s="3721"/>
      <c r="B26" s="2667" t="s">
        <v>619</v>
      </c>
      <c r="C26" s="3687" t="s">
        <v>610</v>
      </c>
      <c r="D26" s="3751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5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5"/>
      <c r="AD26" s="2655"/>
      <c r="AE26" s="2655"/>
      <c r="AF26" s="2655"/>
      <c r="AG26" s="2655"/>
      <c r="AH26" s="2655"/>
      <c r="AI26" s="2655"/>
      <c r="AJ26" s="2655"/>
      <c r="AK26" s="2831"/>
    </row>
    <row r="27" spans="1:37">
      <c r="A27" s="3721"/>
      <c r="B27" s="3705" t="s">
        <v>620</v>
      </c>
      <c r="C27" s="3702" t="s">
        <v>612</v>
      </c>
      <c r="D27" s="2593" t="s">
        <v>634</v>
      </c>
      <c r="E27" s="2603"/>
      <c r="F27" s="2603"/>
      <c r="G27" s="2603"/>
      <c r="H27" s="2603"/>
      <c r="I27" s="2603"/>
      <c r="J27" s="2603"/>
      <c r="K27" s="2603"/>
      <c r="L27" s="2603"/>
      <c r="M27" s="2603"/>
      <c r="N27" s="2603"/>
      <c r="O27" s="2603"/>
      <c r="P27" s="2603"/>
      <c r="Q27" s="2603"/>
      <c r="R27" s="2603"/>
      <c r="S27" s="2603"/>
      <c r="T27" s="2603"/>
      <c r="U27" s="2603"/>
      <c r="V27" s="2603"/>
      <c r="W27" s="2603"/>
      <c r="X27" s="2603"/>
      <c r="Y27" s="2603"/>
      <c r="Z27" s="2603"/>
      <c r="AA27" s="2603"/>
      <c r="AB27" s="2603"/>
      <c r="AC27" s="2603"/>
      <c r="AD27" s="2603"/>
      <c r="AE27" s="2603"/>
      <c r="AF27" s="2603"/>
      <c r="AG27" s="2603"/>
      <c r="AH27" s="2603"/>
      <c r="AI27" s="2603"/>
      <c r="AJ27" s="2603"/>
      <c r="AK27" s="2603"/>
    </row>
    <row r="28" spans="1:37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  <c r="AH28" s="2590"/>
      <c r="AI28" s="2590"/>
      <c r="AJ28" s="2590"/>
      <c r="AK28" s="2590"/>
    </row>
    <row r="29" spans="1:37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  <c r="AH29" s="2600"/>
      <c r="AI29" s="2600"/>
      <c r="AJ29" s="2600"/>
      <c r="AK29" s="2600"/>
    </row>
    <row r="30" spans="1:37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  <c r="AH30" s="2674"/>
      <c r="AI30" s="2674"/>
      <c r="AJ30" s="2674"/>
      <c r="AK30" s="2674"/>
    </row>
    <row r="31" spans="1:37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  <c r="AH31" s="2597"/>
      <c r="AI31" s="2597"/>
      <c r="AJ31" s="2597"/>
      <c r="AK31" s="2597"/>
    </row>
    <row r="32" spans="1:37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  <c r="AH32" s="2596"/>
      <c r="AI32" s="2596"/>
      <c r="AJ32" s="2596"/>
      <c r="AK32" s="2596"/>
    </row>
    <row r="33" spans="1:37" ht="15.75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  <c r="AH33" s="2595"/>
      <c r="AI33" s="2595"/>
      <c r="AJ33" s="2595"/>
      <c r="AK33" s="2595"/>
    </row>
    <row r="34" spans="1:37">
      <c r="A34" s="3711" t="s">
        <v>706</v>
      </c>
      <c r="B34" s="3714" t="s">
        <v>608</v>
      </c>
      <c r="C34" s="3715"/>
      <c r="D34" s="3716"/>
      <c r="E34" s="2829"/>
      <c r="F34" s="2829"/>
      <c r="G34" s="2829"/>
      <c r="H34" s="2829"/>
      <c r="I34" s="2829"/>
      <c r="J34" s="2829"/>
      <c r="K34" s="2829"/>
      <c r="L34" s="2829"/>
      <c r="M34" s="2829"/>
      <c r="N34" s="2829"/>
      <c r="O34" s="2829"/>
      <c r="P34" s="2829"/>
      <c r="Q34" s="2829"/>
      <c r="R34" s="2829"/>
      <c r="S34" s="2829"/>
      <c r="T34" s="2829"/>
      <c r="U34" s="2829"/>
      <c r="V34" s="2829"/>
      <c r="W34" s="2829"/>
      <c r="X34" s="2829"/>
      <c r="Y34" s="2829"/>
      <c r="Z34" s="2829"/>
      <c r="AA34" s="2829"/>
      <c r="AB34" s="2829"/>
      <c r="AC34" s="2829"/>
      <c r="AD34" s="2829"/>
      <c r="AE34" s="2829"/>
      <c r="AF34" s="2829"/>
      <c r="AG34" s="2829"/>
      <c r="AH34" s="2829"/>
      <c r="AI34" s="2829"/>
      <c r="AJ34" s="2829"/>
      <c r="AK34" s="2829"/>
    </row>
    <row r="35" spans="1:37">
      <c r="A35" s="3712"/>
      <c r="B35" s="2668" t="s">
        <v>621</v>
      </c>
      <c r="C35" s="3687" t="s">
        <v>610</v>
      </c>
      <c r="D35" s="3751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5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5"/>
      <c r="AD35" s="2655"/>
      <c r="AE35" s="2655"/>
      <c r="AF35" s="2655"/>
      <c r="AG35" s="2655"/>
      <c r="AH35" s="2655"/>
      <c r="AI35" s="2655"/>
      <c r="AJ35" s="2655"/>
      <c r="AK35" s="2831"/>
    </row>
    <row r="36" spans="1:37">
      <c r="A36" s="3712"/>
      <c r="B36" s="3705" t="s">
        <v>622</v>
      </c>
      <c r="C36" s="3702" t="s">
        <v>612</v>
      </c>
      <c r="D36" s="2601" t="s">
        <v>634</v>
      </c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03"/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2603"/>
      <c r="AB36" s="2603"/>
      <c r="AC36" s="2603"/>
      <c r="AD36" s="2603"/>
      <c r="AE36" s="2603"/>
      <c r="AF36" s="2603"/>
      <c r="AG36" s="2603"/>
      <c r="AH36" s="2603"/>
      <c r="AI36" s="2603"/>
      <c r="AJ36" s="2603"/>
      <c r="AK36" s="2603"/>
    </row>
    <row r="37" spans="1:37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  <c r="AH37" s="2590"/>
      <c r="AI37" s="2590"/>
      <c r="AJ37" s="2590"/>
      <c r="AK37" s="2590"/>
    </row>
    <row r="38" spans="1:37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  <c r="AH38" s="2600"/>
      <c r="AI38" s="2600"/>
      <c r="AJ38" s="2600"/>
      <c r="AK38" s="2600"/>
    </row>
    <row r="39" spans="1:37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  <c r="AH39" s="2674"/>
      <c r="AI39" s="2674"/>
      <c r="AJ39" s="2674"/>
      <c r="AK39" s="2674"/>
    </row>
    <row r="40" spans="1:37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  <c r="AH40" s="2597"/>
      <c r="AI40" s="2597"/>
      <c r="AJ40" s="2597"/>
      <c r="AK40" s="2597"/>
    </row>
    <row r="41" spans="1:37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  <c r="AH41" s="2596"/>
      <c r="AI41" s="2596"/>
      <c r="AJ41" s="2596"/>
      <c r="AK41" s="2596"/>
    </row>
    <row r="42" spans="1:37" ht="15.75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  <c r="AH42" s="2595"/>
      <c r="AI42" s="2595"/>
      <c r="AJ42" s="2595"/>
      <c r="AK42" s="2595"/>
    </row>
    <row r="43" spans="1:37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  <c r="AH43" s="2829"/>
      <c r="AI43" s="2829"/>
      <c r="AJ43" s="2829"/>
      <c r="AK43" s="2829"/>
    </row>
    <row r="44" spans="1:37">
      <c r="A44" s="3733"/>
      <c r="B44" s="2669" t="s">
        <v>623</v>
      </c>
      <c r="C44" s="3687" t="s">
        <v>610</v>
      </c>
      <c r="D44" s="3751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4"/>
      <c r="AH44" s="3724"/>
      <c r="AI44" s="3724"/>
      <c r="AJ44" s="3724"/>
      <c r="AK44" s="3725"/>
    </row>
    <row r="45" spans="1:37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  <c r="AH45" s="2603"/>
      <c r="AI45" s="2603"/>
      <c r="AJ45" s="2603"/>
      <c r="AK45" s="2603"/>
    </row>
    <row r="46" spans="1:37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  <c r="AH46" s="2602"/>
      <c r="AI46" s="2602"/>
      <c r="AJ46" s="2602"/>
      <c r="AK46" s="2602"/>
    </row>
    <row r="47" spans="1:37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  <c r="AH47" s="2598"/>
      <c r="AI47" s="2598"/>
      <c r="AJ47" s="2598"/>
      <c r="AK47" s="2598"/>
    </row>
    <row r="48" spans="1:37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  <c r="AH48" s="2590"/>
      <c r="AI48" s="2590"/>
      <c r="AJ48" s="2590"/>
      <c r="AK48" s="2590"/>
    </row>
    <row r="49" spans="1:37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  <c r="AH49" s="2600"/>
      <c r="AI49" s="2600"/>
      <c r="AJ49" s="2600"/>
      <c r="AK49" s="2600"/>
    </row>
    <row r="50" spans="1:37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  <c r="AH50" s="2598"/>
      <c r="AI50" s="2598"/>
      <c r="AJ50" s="2598"/>
      <c r="AK50" s="2598"/>
    </row>
    <row r="51" spans="1:37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  <c r="AH51" s="2590"/>
      <c r="AI51" s="2590"/>
      <c r="AJ51" s="2590"/>
      <c r="AK51" s="2590"/>
    </row>
    <row r="52" spans="1:37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  <c r="AH52" s="2600"/>
      <c r="AI52" s="2600"/>
      <c r="AJ52" s="2600"/>
      <c r="AK52" s="2600"/>
    </row>
    <row r="53" spans="1:37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  <c r="AH53" s="2598"/>
      <c r="AI53" s="2598"/>
      <c r="AJ53" s="2598"/>
      <c r="AK53" s="2598"/>
    </row>
    <row r="54" spans="1:37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  <c r="AH54" s="2590"/>
      <c r="AI54" s="2590"/>
      <c r="AJ54" s="2590"/>
      <c r="AK54" s="2590"/>
    </row>
    <row r="55" spans="1:37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  <c r="AH55" s="2600"/>
      <c r="AI55" s="2600"/>
      <c r="AJ55" s="2600"/>
      <c r="AK55" s="2600"/>
    </row>
    <row r="56" spans="1:37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  <c r="AH56" s="2598"/>
      <c r="AI56" s="2598"/>
      <c r="AJ56" s="2598"/>
      <c r="AK56" s="2598"/>
    </row>
    <row r="57" spans="1:37" ht="15.75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  <c r="AH57" s="2587"/>
      <c r="AI57" s="2587"/>
      <c r="AJ57" s="2587"/>
      <c r="AK57" s="2587"/>
    </row>
    <row r="58" spans="1:37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623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  <c r="AH58" s="2623"/>
      <c r="AI58" s="2623"/>
      <c r="AJ58" s="2623"/>
      <c r="AK58" s="2623"/>
    </row>
    <row r="59" spans="1:37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4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  <c r="AH59" s="2654"/>
      <c r="AI59" s="2655"/>
      <c r="AJ59" s="2655"/>
      <c r="AK59" s="2655"/>
    </row>
    <row r="60" spans="1:37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63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  <c r="AH60" s="2663"/>
      <c r="AI60" s="2663"/>
      <c r="AJ60" s="2663"/>
      <c r="AK60" s="2663"/>
    </row>
    <row r="61" spans="1:37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  <c r="AH61" s="2636"/>
      <c r="AI61" s="2636"/>
      <c r="AJ61" s="2636"/>
      <c r="AK61" s="2636"/>
    </row>
    <row r="62" spans="1:37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  <c r="AH62" s="2639"/>
      <c r="AI62" s="2639"/>
      <c r="AJ62" s="2639"/>
      <c r="AK62" s="2639"/>
    </row>
    <row r="63" spans="1:37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  <c r="AJ63" s="2663"/>
      <c r="AK63" s="2663"/>
    </row>
    <row r="64" spans="1:37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  <c r="AH64" s="2636"/>
      <c r="AI64" s="2636"/>
      <c r="AJ64" s="2636"/>
      <c r="AK64" s="2636"/>
    </row>
    <row r="65" spans="1:37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  <c r="AH65" s="2639"/>
      <c r="AI65" s="2639"/>
      <c r="AJ65" s="2639"/>
      <c r="AK65" s="2639"/>
    </row>
    <row r="66" spans="1:37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  <c r="AH66" s="2663"/>
      <c r="AI66" s="2663"/>
      <c r="AJ66" s="2663"/>
      <c r="AK66" s="2663"/>
    </row>
    <row r="67" spans="1:37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  <c r="AH67" s="2636"/>
      <c r="AI67" s="2636"/>
      <c r="AJ67" s="2636"/>
      <c r="AK67" s="2636"/>
    </row>
    <row r="68" spans="1:37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  <c r="AH68" s="2639"/>
      <c r="AI68" s="2639"/>
      <c r="AJ68" s="2639"/>
      <c r="AK68" s="2639"/>
    </row>
    <row r="69" spans="1:37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  <c r="AH69" s="2632"/>
      <c r="AI69" s="2632"/>
      <c r="AJ69" s="2632"/>
      <c r="AK69" s="2632"/>
    </row>
    <row r="70" spans="1:37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  <c r="AH70" s="2635"/>
      <c r="AI70" s="2635"/>
      <c r="AJ70" s="2635"/>
      <c r="AK70" s="2635"/>
    </row>
    <row r="71" spans="1:37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  <c r="AH71" s="2652"/>
      <c r="AI71" s="2652"/>
      <c r="AJ71" s="2652"/>
      <c r="AK71" s="2652"/>
    </row>
    <row r="72" spans="1:37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  <c r="AH72" s="2632"/>
      <c r="AI72" s="2632"/>
      <c r="AJ72" s="2632"/>
      <c r="AK72" s="2632"/>
    </row>
    <row r="73" spans="1:37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  <c r="AH73" s="2635"/>
      <c r="AI73" s="2635"/>
      <c r="AJ73" s="2635"/>
      <c r="AK73" s="2635"/>
    </row>
    <row r="74" spans="1:37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  <c r="AH74" s="2652"/>
      <c r="AI74" s="2652"/>
      <c r="AJ74" s="2652"/>
      <c r="AK74" s="2652"/>
    </row>
    <row r="75" spans="1:37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  <c r="AH75" s="2630"/>
      <c r="AI75" s="2630"/>
      <c r="AJ75" s="2630"/>
      <c r="AK75" s="2630"/>
    </row>
    <row r="76" spans="1:37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  <c r="AH76" s="2671"/>
      <c r="AI76" s="2671"/>
      <c r="AJ76" s="2671"/>
      <c r="AK76" s="2671"/>
    </row>
    <row r="77" spans="1:37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  <c r="AH77" s="2652"/>
      <c r="AI77" s="2652"/>
      <c r="AJ77" s="2652"/>
      <c r="AK77" s="2652"/>
    </row>
    <row r="78" spans="1:37" ht="15.75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  <c r="AH78" s="2595"/>
      <c r="AI78" s="2595"/>
      <c r="AJ78" s="2595"/>
      <c r="AK78" s="2595"/>
    </row>
    <row r="79" spans="1:37" ht="1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  <c r="AH79" s="2829"/>
      <c r="AI79" s="2829"/>
      <c r="AJ79" s="2829"/>
      <c r="AK79" s="2829"/>
    </row>
    <row r="80" spans="1:37" ht="45">
      <c r="A80" s="3736"/>
      <c r="B80" s="2670" t="s">
        <v>713</v>
      </c>
      <c r="C80" s="3687" t="s">
        <v>610</v>
      </c>
      <c r="D80" s="3751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655"/>
      <c r="AH80" s="2655"/>
      <c r="AI80" s="2655"/>
      <c r="AJ80" s="2655"/>
      <c r="AK80" s="2831"/>
    </row>
    <row r="81" spans="1:37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  <c r="AH81" s="2642"/>
      <c r="AI81" s="2642"/>
      <c r="AJ81" s="2642"/>
      <c r="AK81" s="2642"/>
    </row>
    <row r="82" spans="1:37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  <c r="AH82" s="2636"/>
      <c r="AI82" s="2636"/>
      <c r="AJ82" s="2636"/>
      <c r="AK82" s="2636"/>
    </row>
    <row r="83" spans="1:37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  <c r="AH83" s="2639"/>
      <c r="AI83" s="2639"/>
      <c r="AJ83" s="2639"/>
      <c r="AK83" s="2639"/>
    </row>
    <row r="84" spans="1:37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  <c r="AH84" s="2663"/>
      <c r="AI84" s="2663"/>
      <c r="AJ84" s="2663"/>
      <c r="AK84" s="2663"/>
    </row>
    <row r="85" spans="1:37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  <c r="AH85" s="2636"/>
      <c r="AI85" s="2636"/>
      <c r="AJ85" s="2636"/>
      <c r="AK85" s="2636"/>
    </row>
    <row r="86" spans="1:37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  <c r="AH86" s="2639"/>
      <c r="AI86" s="2639"/>
      <c r="AJ86" s="2639"/>
      <c r="AK86" s="2639"/>
    </row>
    <row r="87" spans="1:37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  <c r="AH87" s="2630"/>
      <c r="AI87" s="2630"/>
      <c r="AJ87" s="2630"/>
      <c r="AK87" s="2630"/>
    </row>
    <row r="88" spans="1:37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  <c r="AH88" s="2635"/>
      <c r="AI88" s="2635"/>
      <c r="AJ88" s="2635"/>
      <c r="AK88" s="2635"/>
    </row>
    <row r="89" spans="1:37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  <c r="AH89" s="2671"/>
      <c r="AI89" s="2671"/>
      <c r="AJ89" s="2671"/>
      <c r="AK89" s="2671"/>
    </row>
    <row r="90" spans="1:37" ht="15" customHeight="1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  <c r="AH90" s="2632"/>
      <c r="AI90" s="2632"/>
      <c r="AJ90" s="2632"/>
      <c r="AK90" s="2632"/>
    </row>
    <row r="91" spans="1:37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  <c r="AH91" s="2635"/>
      <c r="AI91" s="2635"/>
      <c r="AJ91" s="2635"/>
      <c r="AK91" s="2635"/>
    </row>
    <row r="92" spans="1:37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  <c r="AH92" s="2652"/>
      <c r="AI92" s="2652"/>
      <c r="AJ92" s="2652"/>
      <c r="AK92" s="2652"/>
    </row>
    <row r="93" spans="1:37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  <c r="AH93" s="2813"/>
      <c r="AI93" s="2813"/>
      <c r="AJ93" s="2813"/>
      <c r="AK93" s="2813"/>
    </row>
    <row r="94" spans="1:37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  <c r="AH94" s="2622"/>
      <c r="AI94" s="2622"/>
      <c r="AJ94" s="2622"/>
      <c r="AK94" s="2622"/>
    </row>
    <row r="95" spans="1:37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  <c r="AH95" s="2815"/>
      <c r="AI95" s="2815"/>
      <c r="AJ95" s="2815"/>
      <c r="AK95" s="2815"/>
    </row>
    <row r="96" spans="1:37">
      <c r="A96" s="2585"/>
      <c r="B96" s="2584"/>
      <c r="C96" s="2584"/>
      <c r="D96" s="2584"/>
      <c r="E96" s="2584"/>
      <c r="F96" s="2584"/>
      <c r="G96" s="2584"/>
      <c r="H96" s="2584"/>
      <c r="I96" s="2584"/>
      <c r="J96" s="2584"/>
      <c r="K96" s="2584"/>
      <c r="L96" s="2584"/>
      <c r="M96" s="2583"/>
      <c r="N96" s="2580"/>
      <c r="O96" s="2582"/>
      <c r="P96" s="2582"/>
    </row>
    <row r="97" spans="1:37">
      <c r="A97" s="2585"/>
      <c r="B97" s="2584"/>
      <c r="C97" s="2584"/>
      <c r="D97" s="2584"/>
      <c r="E97" s="2584"/>
      <c r="F97" s="2584"/>
      <c r="G97" s="2584"/>
      <c r="H97" s="2584"/>
      <c r="I97" s="2584"/>
      <c r="J97" s="2584"/>
      <c r="K97" s="2584"/>
      <c r="L97" s="2584"/>
      <c r="M97" s="2583"/>
      <c r="N97" s="2580"/>
      <c r="O97" s="2582"/>
      <c r="P97" s="2582"/>
    </row>
    <row r="98" spans="1:37">
      <c r="A98" s="2580"/>
      <c r="B98" s="2584"/>
      <c r="C98" s="2584"/>
      <c r="D98" s="2584"/>
      <c r="E98" s="2584"/>
      <c r="F98" s="2584"/>
      <c r="G98" s="2584"/>
      <c r="H98" s="2584"/>
      <c r="I98" s="2584"/>
      <c r="J98" s="2584"/>
      <c r="K98" s="2584"/>
      <c r="L98" s="2584"/>
      <c r="M98" s="2583"/>
      <c r="N98" s="2580"/>
      <c r="O98" s="2582"/>
      <c r="P98" s="2582"/>
    </row>
    <row r="99" spans="1:37" ht="18.75">
      <c r="A99" s="2807" t="s">
        <v>470</v>
      </c>
      <c r="B99" s="2675"/>
      <c r="C99" s="2675"/>
      <c r="D99" s="2675"/>
      <c r="E99" s="2675"/>
      <c r="F99" s="2675"/>
      <c r="G99" s="2675"/>
      <c r="H99" s="2675"/>
      <c r="I99" s="2675"/>
      <c r="J99" s="2675"/>
      <c r="K99" s="2675"/>
      <c r="L99" s="2675"/>
      <c r="M99" s="2675"/>
      <c r="N99" s="2675"/>
      <c r="O99" s="2675"/>
      <c r="P99" s="2675"/>
      <c r="Q99" s="2675"/>
      <c r="R99" s="2675"/>
      <c r="S99" s="2675"/>
      <c r="T99" s="2675"/>
      <c r="U99" s="2675"/>
      <c r="V99" s="2675"/>
      <c r="W99" s="2675"/>
      <c r="X99" s="2675"/>
      <c r="Y99" s="2675"/>
      <c r="Z99" s="2675"/>
      <c r="AA99" s="2675"/>
      <c r="AB99" s="2675"/>
      <c r="AC99" s="2675"/>
      <c r="AD99" s="2675"/>
      <c r="AE99" s="2675"/>
      <c r="AF99" s="2675"/>
      <c r="AG99" s="2675"/>
    </row>
    <row r="100" spans="1:37" ht="78" customHeight="1">
      <c r="A100" s="2681"/>
      <c r="B100" s="2682"/>
      <c r="C100" s="2683"/>
      <c r="D100" s="2808" t="s">
        <v>366</v>
      </c>
      <c r="E100" s="2845" t="s">
        <v>163</v>
      </c>
      <c r="F100" s="2846" t="s">
        <v>165</v>
      </c>
      <c r="G100" s="2847" t="s">
        <v>168</v>
      </c>
      <c r="H100" s="2847" t="s">
        <v>335</v>
      </c>
      <c r="I100" s="2847" t="s">
        <v>367</v>
      </c>
      <c r="J100" s="2848" t="s">
        <v>170</v>
      </c>
      <c r="K100" s="2847" t="s">
        <v>172</v>
      </c>
      <c r="L100" s="2846" t="s">
        <v>174</v>
      </c>
      <c r="M100" s="2847" t="s">
        <v>177</v>
      </c>
      <c r="N100" s="2847" t="s">
        <v>180</v>
      </c>
      <c r="O100" s="2847" t="s">
        <v>183</v>
      </c>
      <c r="P100" s="2847" t="s">
        <v>185</v>
      </c>
      <c r="Q100" s="2847" t="s">
        <v>310</v>
      </c>
      <c r="R100" s="2849" t="s">
        <v>302</v>
      </c>
      <c r="S100" s="2849" t="s">
        <v>299</v>
      </c>
      <c r="T100" s="2847" t="s">
        <v>294</v>
      </c>
      <c r="U100" s="2847" t="s">
        <v>187</v>
      </c>
      <c r="V100" s="2847" t="s">
        <v>281</v>
      </c>
      <c r="W100" s="2850" t="s">
        <v>274</v>
      </c>
      <c r="X100" s="2847" t="s">
        <v>189</v>
      </c>
      <c r="Y100" s="2847" t="s">
        <v>191</v>
      </c>
      <c r="Z100" s="2847" t="s">
        <v>193</v>
      </c>
      <c r="AA100" s="2847" t="s">
        <v>263</v>
      </c>
      <c r="AB100" s="2847" t="s">
        <v>368</v>
      </c>
      <c r="AC100" s="2847" t="s">
        <v>260</v>
      </c>
      <c r="AD100" s="2846" t="s">
        <v>195</v>
      </c>
      <c r="AE100" s="2846" t="s">
        <v>198</v>
      </c>
      <c r="AF100" s="2847" t="s">
        <v>242</v>
      </c>
      <c r="AG100" s="2847" t="s">
        <v>200</v>
      </c>
      <c r="AH100" s="2847" t="s">
        <v>231</v>
      </c>
      <c r="AI100" s="2847" t="s">
        <v>369</v>
      </c>
      <c r="AJ100" s="2847" t="s">
        <v>227</v>
      </c>
      <c r="AK100" s="2847" t="s">
        <v>223</v>
      </c>
    </row>
    <row r="101" spans="1:37" ht="144.75" customHeight="1">
      <c r="A101" s="2690"/>
      <c r="B101" s="2690"/>
      <c r="C101" s="2812"/>
      <c r="D101" s="2809" t="s">
        <v>371</v>
      </c>
      <c r="E101" s="2842" t="s">
        <v>372</v>
      </c>
      <c r="F101" s="2833" t="s">
        <v>373</v>
      </c>
      <c r="G101" s="2833" t="s">
        <v>374</v>
      </c>
      <c r="H101" s="2833" t="s">
        <v>375</v>
      </c>
      <c r="I101" s="2833" t="s">
        <v>376</v>
      </c>
      <c r="J101" s="2842" t="s">
        <v>169</v>
      </c>
      <c r="K101" s="2833" t="s">
        <v>171</v>
      </c>
      <c r="L101" s="2833" t="s">
        <v>173</v>
      </c>
      <c r="M101" s="2833" t="s">
        <v>176</v>
      </c>
      <c r="N101" s="2833" t="s">
        <v>179</v>
      </c>
      <c r="O101" s="2833" t="s">
        <v>182</v>
      </c>
      <c r="P101" s="2833" t="s">
        <v>184</v>
      </c>
      <c r="Q101" s="2833" t="s">
        <v>311</v>
      </c>
      <c r="R101" s="2833" t="s">
        <v>377</v>
      </c>
      <c r="S101" s="2833" t="s">
        <v>300</v>
      </c>
      <c r="T101" s="2833" t="s">
        <v>295</v>
      </c>
      <c r="U101" s="2833" t="s">
        <v>186</v>
      </c>
      <c r="V101" s="2833" t="s">
        <v>378</v>
      </c>
      <c r="W101" s="2833" t="s">
        <v>379</v>
      </c>
      <c r="X101" s="2843" t="s">
        <v>380</v>
      </c>
      <c r="Y101" s="2833" t="s">
        <v>190</v>
      </c>
      <c r="Z101" s="2832" t="s">
        <v>381</v>
      </c>
      <c r="AA101" s="2832" t="s">
        <v>264</v>
      </c>
      <c r="AB101" s="2832" t="s">
        <v>382</v>
      </c>
      <c r="AC101" s="2832" t="s">
        <v>383</v>
      </c>
      <c r="AD101" s="2833" t="s">
        <v>194</v>
      </c>
      <c r="AE101" s="2833" t="s">
        <v>197</v>
      </c>
      <c r="AF101" s="2833" t="s">
        <v>243</v>
      </c>
      <c r="AG101" s="2832" t="s">
        <v>384</v>
      </c>
      <c r="AH101" s="2832" t="s">
        <v>385</v>
      </c>
      <c r="AI101" s="2833" t="s">
        <v>386</v>
      </c>
      <c r="AJ101" s="2832" t="s">
        <v>649</v>
      </c>
      <c r="AK101" s="2833" t="s">
        <v>224</v>
      </c>
    </row>
    <row r="102" spans="1:37" ht="30">
      <c r="A102" s="2582"/>
      <c r="B102" s="2582"/>
      <c r="C102" s="2811"/>
      <c r="D102" s="2818" t="s">
        <v>603</v>
      </c>
      <c r="E102" s="2834"/>
      <c r="F102" s="2835"/>
      <c r="G102" s="2835"/>
      <c r="H102" s="2835"/>
      <c r="I102" s="2836"/>
      <c r="J102" s="2836"/>
      <c r="K102" s="2836"/>
      <c r="L102" s="2836"/>
      <c r="M102" s="2836"/>
      <c r="N102" s="2837"/>
      <c r="O102" s="2837"/>
      <c r="P102" s="2836"/>
      <c r="Q102" s="2838"/>
      <c r="R102" s="2837"/>
      <c r="S102" s="2839"/>
      <c r="T102" s="2839"/>
      <c r="U102" s="2836"/>
      <c r="V102" s="2840"/>
      <c r="W102" s="2840"/>
      <c r="X102" s="2840"/>
      <c r="Y102" s="2836"/>
      <c r="Z102" s="2841"/>
      <c r="AA102" s="2841"/>
      <c r="AB102" s="2841"/>
      <c r="AC102" s="2841"/>
      <c r="AD102" s="2841"/>
      <c r="AE102" s="2841"/>
      <c r="AF102" s="2841"/>
      <c r="AG102" s="2841"/>
      <c r="AH102" s="2841"/>
      <c r="AI102" s="2841"/>
      <c r="AJ102" s="2841"/>
      <c r="AK102" s="2841"/>
    </row>
    <row r="103" spans="1:37">
      <c r="A103" s="2612" t="s">
        <v>605</v>
      </c>
      <c r="B103" s="2611" t="s">
        <v>606</v>
      </c>
      <c r="C103" s="3750" t="s">
        <v>607</v>
      </c>
      <c r="D103" s="3695"/>
      <c r="E103" s="2817"/>
      <c r="F103" s="2817"/>
      <c r="G103" s="2817"/>
      <c r="H103" s="2817"/>
      <c r="I103" s="2817"/>
      <c r="J103" s="2817"/>
      <c r="K103" s="2817"/>
      <c r="L103" s="2817"/>
      <c r="M103" s="2817"/>
      <c r="N103" s="2817"/>
      <c r="O103" s="2817"/>
      <c r="P103" s="2817"/>
      <c r="Q103" s="2817"/>
      <c r="R103" s="2817"/>
      <c r="S103" s="2817"/>
      <c r="T103" s="2817"/>
      <c r="U103" s="2817"/>
      <c r="V103" s="2817"/>
      <c r="W103" s="2817"/>
      <c r="X103" s="2817"/>
      <c r="Y103" s="2817"/>
      <c r="Z103" s="2817"/>
      <c r="AA103" s="2817"/>
      <c r="AB103" s="2817"/>
      <c r="AC103" s="2817"/>
      <c r="AD103" s="2817"/>
      <c r="AE103" s="2817"/>
      <c r="AF103" s="2817"/>
      <c r="AG103" s="2817"/>
      <c r="AH103" s="2827"/>
      <c r="AI103" s="2827"/>
      <c r="AJ103" s="2827"/>
      <c r="AK103" s="2827"/>
    </row>
    <row r="104" spans="1:37">
      <c r="A104" s="3681" t="s">
        <v>707</v>
      </c>
      <c r="B104" s="3684" t="s">
        <v>608</v>
      </c>
      <c r="C104" s="3685"/>
      <c r="D104" s="3686"/>
      <c r="E104" s="2829"/>
      <c r="F104" s="2829"/>
      <c r="G104" s="2829"/>
      <c r="H104" s="2829"/>
      <c r="I104" s="2829"/>
      <c r="J104" s="2829"/>
      <c r="K104" s="2829"/>
      <c r="L104" s="2829"/>
      <c r="M104" s="2829"/>
      <c r="N104" s="2829"/>
      <c r="O104" s="2829"/>
      <c r="P104" s="2829"/>
      <c r="Q104" s="2829"/>
      <c r="R104" s="2829"/>
      <c r="S104" s="2829"/>
      <c r="T104" s="2829"/>
      <c r="U104" s="2829"/>
      <c r="V104" s="2829"/>
      <c r="W104" s="2829"/>
      <c r="X104" s="2829"/>
      <c r="Y104" s="2829"/>
      <c r="Z104" s="2829"/>
      <c r="AA104" s="2829"/>
      <c r="AB104" s="2829"/>
      <c r="AC104" s="2829"/>
      <c r="AD104" s="2829"/>
      <c r="AE104" s="2829"/>
      <c r="AF104" s="2829"/>
      <c r="AG104" s="2829"/>
      <c r="AH104" s="2620"/>
      <c r="AI104" s="2620"/>
      <c r="AJ104" s="2620"/>
      <c r="AK104" s="2620"/>
    </row>
    <row r="105" spans="1:37">
      <c r="A105" s="3682"/>
      <c r="B105" s="2666" t="s">
        <v>616</v>
      </c>
      <c r="C105" s="3687" t="s">
        <v>610</v>
      </c>
      <c r="D105" s="3751"/>
      <c r="E105" s="2654"/>
      <c r="F105" s="2655"/>
      <c r="G105" s="2655"/>
      <c r="H105" s="2655"/>
      <c r="I105" s="2655"/>
      <c r="J105" s="2655"/>
      <c r="K105" s="2655"/>
      <c r="L105" s="2655"/>
      <c r="M105" s="2655"/>
      <c r="N105" s="2655"/>
      <c r="O105" s="2655"/>
      <c r="P105" s="2655"/>
      <c r="Q105" s="2655"/>
      <c r="R105" s="2655"/>
      <c r="S105" s="2655"/>
      <c r="T105" s="2655"/>
      <c r="U105" s="2655"/>
      <c r="V105" s="2655"/>
      <c r="W105" s="2655"/>
      <c r="X105" s="2655"/>
      <c r="Y105" s="2655"/>
      <c r="Z105" s="2655"/>
      <c r="AA105" s="2655"/>
      <c r="AB105" s="2655"/>
      <c r="AC105" s="2655"/>
      <c r="AD105" s="2655"/>
      <c r="AE105" s="2655"/>
      <c r="AF105" s="2655"/>
      <c r="AG105" s="2655"/>
      <c r="AH105" s="2655"/>
      <c r="AI105" s="2655"/>
      <c r="AJ105" s="2655"/>
      <c r="AK105" s="2831"/>
    </row>
    <row r="106" spans="1:37">
      <c r="A106" s="3682"/>
      <c r="B106" s="3726" t="s">
        <v>617</v>
      </c>
      <c r="C106" s="3689" t="s">
        <v>612</v>
      </c>
      <c r="D106" s="2662" t="s">
        <v>634</v>
      </c>
      <c r="E106" s="2642"/>
      <c r="F106" s="2642"/>
      <c r="G106" s="2642"/>
      <c r="H106" s="2642"/>
      <c r="I106" s="2642"/>
      <c r="J106" s="2642"/>
      <c r="K106" s="2642"/>
      <c r="L106" s="2642"/>
      <c r="M106" s="2642"/>
      <c r="N106" s="2642"/>
      <c r="O106" s="2642"/>
      <c r="P106" s="2642"/>
      <c r="Q106" s="2642"/>
      <c r="R106" s="2642"/>
      <c r="S106" s="2642"/>
      <c r="T106" s="2642"/>
      <c r="U106" s="2642"/>
      <c r="V106" s="2642"/>
      <c r="W106" s="2642"/>
      <c r="X106" s="2642"/>
      <c r="Y106" s="2642"/>
      <c r="Z106" s="2642"/>
      <c r="AA106" s="2642"/>
      <c r="AB106" s="2642"/>
      <c r="AC106" s="2642"/>
      <c r="AD106" s="2642"/>
      <c r="AE106" s="2642"/>
      <c r="AF106" s="2642"/>
      <c r="AG106" s="2642"/>
      <c r="AH106" s="2642"/>
      <c r="AI106" s="2642"/>
      <c r="AJ106" s="2642"/>
      <c r="AK106" s="2642"/>
    </row>
    <row r="107" spans="1:37">
      <c r="A107" s="3682"/>
      <c r="B107" s="3727"/>
      <c r="C107" s="3690"/>
      <c r="D107" s="2592" t="s">
        <v>395</v>
      </c>
      <c r="E107" s="2636"/>
      <c r="F107" s="2636"/>
      <c r="G107" s="2636"/>
      <c r="H107" s="2636"/>
      <c r="I107" s="2636"/>
      <c r="J107" s="2636"/>
      <c r="K107" s="2636"/>
      <c r="L107" s="2636"/>
      <c r="M107" s="2636"/>
      <c r="N107" s="2636"/>
      <c r="O107" s="2636"/>
      <c r="P107" s="2636"/>
      <c r="Q107" s="2636"/>
      <c r="R107" s="2636"/>
      <c r="S107" s="2636"/>
      <c r="T107" s="2636"/>
      <c r="U107" s="2636"/>
      <c r="V107" s="2636"/>
      <c r="W107" s="2636"/>
      <c r="X107" s="2636"/>
      <c r="Y107" s="2636"/>
      <c r="Z107" s="2636"/>
      <c r="AA107" s="2636"/>
      <c r="AB107" s="2636"/>
      <c r="AC107" s="2636"/>
      <c r="AD107" s="2636"/>
      <c r="AE107" s="2636"/>
      <c r="AF107" s="2636"/>
      <c r="AG107" s="2636"/>
      <c r="AH107" s="2636"/>
      <c r="AI107" s="2636"/>
      <c r="AJ107" s="2636"/>
      <c r="AK107" s="2636"/>
    </row>
    <row r="108" spans="1:37">
      <c r="A108" s="3682"/>
      <c r="B108" s="3728"/>
      <c r="C108" s="3691"/>
      <c r="D108" s="2591" t="s">
        <v>396</v>
      </c>
      <c r="E108" s="2639"/>
      <c r="F108" s="2639"/>
      <c r="G108" s="2639"/>
      <c r="H108" s="2639"/>
      <c r="I108" s="2639"/>
      <c r="J108" s="2639"/>
      <c r="K108" s="2639"/>
      <c r="L108" s="2639"/>
      <c r="M108" s="2639"/>
      <c r="N108" s="2639"/>
      <c r="O108" s="2639"/>
      <c r="P108" s="2639"/>
      <c r="Q108" s="2639"/>
      <c r="R108" s="2639"/>
      <c r="S108" s="2639"/>
      <c r="T108" s="2639"/>
      <c r="U108" s="2639"/>
      <c r="V108" s="2639"/>
      <c r="W108" s="2639"/>
      <c r="X108" s="2639"/>
      <c r="Y108" s="2639"/>
      <c r="Z108" s="2639"/>
      <c r="AA108" s="2639"/>
      <c r="AB108" s="2639"/>
      <c r="AC108" s="2639"/>
      <c r="AD108" s="2639"/>
      <c r="AE108" s="2639"/>
      <c r="AF108" s="2639"/>
      <c r="AG108" s="2639"/>
      <c r="AH108" s="2639"/>
      <c r="AI108" s="2639"/>
      <c r="AJ108" s="2639"/>
      <c r="AK108" s="2639"/>
    </row>
    <row r="109" spans="1:37">
      <c r="A109" s="3682"/>
      <c r="B109" s="3726" t="s">
        <v>618</v>
      </c>
      <c r="C109" s="3718" t="s">
        <v>612</v>
      </c>
      <c r="D109" s="2592" t="s">
        <v>634</v>
      </c>
      <c r="E109" s="2663"/>
      <c r="F109" s="2663"/>
      <c r="G109" s="2663"/>
      <c r="H109" s="2663"/>
      <c r="I109" s="2663"/>
      <c r="J109" s="2663"/>
      <c r="K109" s="2663"/>
      <c r="L109" s="2663"/>
      <c r="M109" s="2663"/>
      <c r="N109" s="2663"/>
      <c r="O109" s="2663"/>
      <c r="P109" s="2663"/>
      <c r="Q109" s="2663"/>
      <c r="R109" s="2663"/>
      <c r="S109" s="2663"/>
      <c r="T109" s="2663"/>
      <c r="U109" s="2663"/>
      <c r="V109" s="2663"/>
      <c r="W109" s="2663"/>
      <c r="X109" s="2663"/>
      <c r="Y109" s="2663"/>
      <c r="Z109" s="2663"/>
      <c r="AA109" s="2663"/>
      <c r="AB109" s="2663"/>
      <c r="AC109" s="2663"/>
      <c r="AD109" s="2663"/>
      <c r="AE109" s="2663"/>
      <c r="AF109" s="2663"/>
      <c r="AG109" s="2663"/>
      <c r="AH109" s="2663"/>
      <c r="AI109" s="2663"/>
      <c r="AJ109" s="2663"/>
      <c r="AK109" s="2663"/>
    </row>
    <row r="110" spans="1:37">
      <c r="A110" s="3682"/>
      <c r="B110" s="3727"/>
      <c r="C110" s="3690"/>
      <c r="D110" s="2592" t="s">
        <v>395</v>
      </c>
      <c r="E110" s="2636"/>
      <c r="F110" s="2636"/>
      <c r="G110" s="2636"/>
      <c r="H110" s="2636"/>
      <c r="I110" s="2636"/>
      <c r="J110" s="2636"/>
      <c r="K110" s="2636"/>
      <c r="L110" s="2636"/>
      <c r="M110" s="2636"/>
      <c r="N110" s="2636"/>
      <c r="O110" s="2636"/>
      <c r="P110" s="2636"/>
      <c r="Q110" s="2636"/>
      <c r="R110" s="2636"/>
      <c r="S110" s="2636"/>
      <c r="T110" s="2636"/>
      <c r="U110" s="2636"/>
      <c r="V110" s="2636"/>
      <c r="W110" s="2636"/>
      <c r="X110" s="2636"/>
      <c r="Y110" s="2636"/>
      <c r="Z110" s="2636"/>
      <c r="AA110" s="2636"/>
      <c r="AB110" s="2636"/>
      <c r="AC110" s="2636"/>
      <c r="AD110" s="2636"/>
      <c r="AE110" s="2636"/>
      <c r="AF110" s="2636"/>
      <c r="AG110" s="2636"/>
      <c r="AH110" s="2636"/>
      <c r="AI110" s="2636"/>
      <c r="AJ110" s="2636"/>
      <c r="AK110" s="2636"/>
    </row>
    <row r="111" spans="1:37">
      <c r="A111" s="3682"/>
      <c r="B111" s="3728"/>
      <c r="C111" s="3691"/>
      <c r="D111" s="2599" t="s">
        <v>396</v>
      </c>
      <c r="E111" s="2639"/>
      <c r="F111" s="2639"/>
      <c r="G111" s="2639"/>
      <c r="H111" s="2639"/>
      <c r="I111" s="2639"/>
      <c r="J111" s="2639"/>
      <c r="K111" s="2639"/>
      <c r="L111" s="2639"/>
      <c r="M111" s="2639"/>
      <c r="N111" s="2639"/>
      <c r="O111" s="2639"/>
      <c r="P111" s="2639"/>
      <c r="Q111" s="2639"/>
      <c r="R111" s="2639"/>
      <c r="S111" s="2639"/>
      <c r="T111" s="2639"/>
      <c r="U111" s="2639"/>
      <c r="V111" s="2639"/>
      <c r="W111" s="2639"/>
      <c r="X111" s="2639"/>
      <c r="Y111" s="2639"/>
      <c r="Z111" s="2639"/>
      <c r="AA111" s="2639"/>
      <c r="AB111" s="2639"/>
      <c r="AC111" s="2639"/>
      <c r="AD111" s="2639"/>
      <c r="AE111" s="2639"/>
      <c r="AF111" s="2639"/>
      <c r="AG111" s="2639"/>
      <c r="AH111" s="2639"/>
      <c r="AI111" s="2639"/>
      <c r="AJ111" s="2639"/>
      <c r="AK111" s="2639"/>
    </row>
    <row r="112" spans="1:37">
      <c r="A112" s="3682"/>
      <c r="B112" s="3708" t="s">
        <v>617</v>
      </c>
      <c r="C112" s="3719" t="s">
        <v>613</v>
      </c>
      <c r="D112" s="2650" t="s">
        <v>634</v>
      </c>
      <c r="E112" s="2632"/>
      <c r="F112" s="2632"/>
      <c r="G112" s="2632"/>
      <c r="H112" s="2632"/>
      <c r="I112" s="2632"/>
      <c r="J112" s="2632"/>
      <c r="K112" s="2632"/>
      <c r="L112" s="2632"/>
      <c r="M112" s="2632"/>
      <c r="N112" s="2632"/>
      <c r="O112" s="2632"/>
      <c r="P112" s="2632"/>
      <c r="Q112" s="2632"/>
      <c r="R112" s="2632"/>
      <c r="S112" s="2632"/>
      <c r="T112" s="2632"/>
      <c r="U112" s="2632"/>
      <c r="V112" s="2632"/>
      <c r="W112" s="2632"/>
      <c r="X112" s="2632"/>
      <c r="Y112" s="2632"/>
      <c r="Z112" s="2632"/>
      <c r="AA112" s="2632"/>
      <c r="AB112" s="2632"/>
      <c r="AC112" s="2632"/>
      <c r="AD112" s="2632"/>
      <c r="AE112" s="2632"/>
      <c r="AF112" s="2632"/>
      <c r="AG112" s="2632"/>
      <c r="AH112" s="2632"/>
      <c r="AI112" s="2632"/>
      <c r="AJ112" s="2632"/>
      <c r="AK112" s="2632"/>
    </row>
    <row r="113" spans="1:37">
      <c r="A113" s="3682"/>
      <c r="B113" s="3709"/>
      <c r="C113" s="3676"/>
      <c r="D113" s="2633" t="s">
        <v>395</v>
      </c>
      <c r="E113" s="2635"/>
      <c r="F113" s="2635"/>
      <c r="G113" s="2635"/>
      <c r="H113" s="2635"/>
      <c r="I113" s="2635"/>
      <c r="J113" s="2635"/>
      <c r="K113" s="2635"/>
      <c r="L113" s="2635"/>
      <c r="M113" s="2635"/>
      <c r="N113" s="2635"/>
      <c r="O113" s="2635"/>
      <c r="P113" s="2635"/>
      <c r="Q113" s="2635"/>
      <c r="R113" s="2635"/>
      <c r="S113" s="2635"/>
      <c r="T113" s="2635"/>
      <c r="U113" s="2635"/>
      <c r="V113" s="2635"/>
      <c r="W113" s="2635"/>
      <c r="X113" s="2635"/>
      <c r="Y113" s="2635"/>
      <c r="Z113" s="2635"/>
      <c r="AA113" s="2635"/>
      <c r="AB113" s="2635"/>
      <c r="AC113" s="2635"/>
      <c r="AD113" s="2635"/>
      <c r="AE113" s="2635"/>
      <c r="AF113" s="2635"/>
      <c r="AG113" s="2635"/>
      <c r="AH113" s="2635"/>
      <c r="AI113" s="2635"/>
      <c r="AJ113" s="2635"/>
      <c r="AK113" s="2635"/>
    </row>
    <row r="114" spans="1:37">
      <c r="A114" s="3682"/>
      <c r="B114" s="3710"/>
      <c r="C114" s="3677"/>
      <c r="D114" s="2634" t="s">
        <v>396</v>
      </c>
      <c r="E114" s="2652"/>
      <c r="F114" s="2652"/>
      <c r="G114" s="2652"/>
      <c r="H114" s="2652"/>
      <c r="I114" s="2652"/>
      <c r="J114" s="2652"/>
      <c r="K114" s="2652"/>
      <c r="L114" s="2652"/>
      <c r="M114" s="2652"/>
      <c r="N114" s="2652"/>
      <c r="O114" s="2652"/>
      <c r="P114" s="2652"/>
      <c r="Q114" s="2652"/>
      <c r="R114" s="2652"/>
      <c r="S114" s="2652"/>
      <c r="T114" s="2652"/>
      <c r="U114" s="2652"/>
      <c r="V114" s="2652"/>
      <c r="W114" s="2652"/>
      <c r="X114" s="2652"/>
      <c r="Y114" s="2652"/>
      <c r="Z114" s="2652"/>
      <c r="AA114" s="2652"/>
      <c r="AB114" s="2652"/>
      <c r="AC114" s="2652"/>
      <c r="AD114" s="2652"/>
      <c r="AE114" s="2652"/>
      <c r="AF114" s="2652"/>
      <c r="AG114" s="2652"/>
      <c r="AH114" s="2652"/>
      <c r="AI114" s="2652"/>
      <c r="AJ114" s="2652"/>
      <c r="AK114" s="2652"/>
    </row>
    <row r="115" spans="1:37">
      <c r="A115" s="3682"/>
      <c r="B115" s="3708" t="s">
        <v>618</v>
      </c>
      <c r="C115" s="3675" t="s">
        <v>613</v>
      </c>
      <c r="D115" s="2633" t="s">
        <v>634</v>
      </c>
      <c r="E115" s="2632"/>
      <c r="F115" s="2632"/>
      <c r="G115" s="2632"/>
      <c r="H115" s="2632"/>
      <c r="I115" s="2632"/>
      <c r="J115" s="2632"/>
      <c r="K115" s="2632"/>
      <c r="L115" s="2632"/>
      <c r="M115" s="2632"/>
      <c r="N115" s="2632"/>
      <c r="O115" s="2632"/>
      <c r="P115" s="2632"/>
      <c r="Q115" s="2632"/>
      <c r="R115" s="2632"/>
      <c r="S115" s="2632"/>
      <c r="T115" s="2632"/>
      <c r="U115" s="2632"/>
      <c r="V115" s="2632"/>
      <c r="W115" s="2632"/>
      <c r="X115" s="2632"/>
      <c r="Y115" s="2632"/>
      <c r="Z115" s="2632"/>
      <c r="AA115" s="2632"/>
      <c r="AB115" s="2632"/>
      <c r="AC115" s="2632"/>
      <c r="AD115" s="2632"/>
      <c r="AE115" s="2632"/>
      <c r="AF115" s="2632"/>
      <c r="AG115" s="2632"/>
      <c r="AH115" s="2632"/>
      <c r="AI115" s="2632"/>
      <c r="AJ115" s="2632"/>
      <c r="AK115" s="2632"/>
    </row>
    <row r="116" spans="1:37">
      <c r="A116" s="3682"/>
      <c r="B116" s="3709"/>
      <c r="C116" s="3676"/>
      <c r="D116" s="2633" t="s">
        <v>395</v>
      </c>
      <c r="E116" s="2635"/>
      <c r="F116" s="2635"/>
      <c r="G116" s="2635"/>
      <c r="H116" s="2635"/>
      <c r="I116" s="2635"/>
      <c r="J116" s="2635"/>
      <c r="K116" s="2635"/>
      <c r="L116" s="2635"/>
      <c r="M116" s="2635"/>
      <c r="N116" s="2635"/>
      <c r="O116" s="2635"/>
      <c r="P116" s="2635"/>
      <c r="Q116" s="2635"/>
      <c r="R116" s="2635"/>
      <c r="S116" s="2635"/>
      <c r="T116" s="2635"/>
      <c r="U116" s="2635"/>
      <c r="V116" s="2635"/>
      <c r="W116" s="2635"/>
      <c r="X116" s="2635"/>
      <c r="Y116" s="2635"/>
      <c r="Z116" s="2635"/>
      <c r="AA116" s="2635"/>
      <c r="AB116" s="2635"/>
      <c r="AC116" s="2635"/>
      <c r="AD116" s="2635"/>
      <c r="AE116" s="2635"/>
      <c r="AF116" s="2635"/>
      <c r="AG116" s="2635"/>
      <c r="AH116" s="2635"/>
      <c r="AI116" s="2635"/>
      <c r="AJ116" s="2635"/>
      <c r="AK116" s="2635"/>
    </row>
    <row r="117" spans="1:37">
      <c r="A117" s="3682"/>
      <c r="B117" s="3710"/>
      <c r="C117" s="3677"/>
      <c r="D117" s="2664" t="s">
        <v>396</v>
      </c>
      <c r="E117" s="2652"/>
      <c r="F117" s="2652"/>
      <c r="G117" s="2652"/>
      <c r="H117" s="2652"/>
      <c r="I117" s="2652"/>
      <c r="J117" s="2652"/>
      <c r="K117" s="2652"/>
      <c r="L117" s="2652"/>
      <c r="M117" s="2652"/>
      <c r="N117" s="2652"/>
      <c r="O117" s="2652"/>
      <c r="P117" s="2652"/>
      <c r="Q117" s="2652"/>
      <c r="R117" s="2652"/>
      <c r="S117" s="2652"/>
      <c r="T117" s="2652"/>
      <c r="U117" s="2652"/>
      <c r="V117" s="2652"/>
      <c r="W117" s="2652"/>
      <c r="X117" s="2652"/>
      <c r="Y117" s="2652"/>
      <c r="Z117" s="2652"/>
      <c r="AA117" s="2652"/>
      <c r="AB117" s="2652"/>
      <c r="AC117" s="2652"/>
      <c r="AD117" s="2652"/>
      <c r="AE117" s="2652"/>
      <c r="AF117" s="2652"/>
      <c r="AG117" s="2652"/>
      <c r="AH117" s="2652"/>
      <c r="AI117" s="2652"/>
      <c r="AJ117" s="2652"/>
      <c r="AK117" s="2652"/>
    </row>
    <row r="118" spans="1:37" ht="15.75" thickBot="1">
      <c r="A118" s="3683"/>
      <c r="B118" s="3678" t="s">
        <v>645</v>
      </c>
      <c r="C118" s="3679"/>
      <c r="D118" s="3680"/>
      <c r="E118" s="2587"/>
      <c r="F118" s="2587"/>
      <c r="G118" s="2587"/>
      <c r="H118" s="2587"/>
      <c r="I118" s="2587"/>
      <c r="J118" s="2587"/>
      <c r="K118" s="2587"/>
      <c r="L118" s="2587"/>
      <c r="M118" s="2587"/>
      <c r="N118" s="2586"/>
      <c r="O118" s="2586"/>
      <c r="P118" s="2586"/>
      <c r="Q118" s="2587"/>
      <c r="R118" s="2587"/>
      <c r="S118" s="2587"/>
      <c r="T118" s="2587"/>
      <c r="U118" s="2587"/>
      <c r="V118" s="2587"/>
      <c r="W118" s="2587"/>
      <c r="X118" s="2587"/>
      <c r="Y118" s="2587"/>
      <c r="Z118" s="2586"/>
      <c r="AA118" s="2586"/>
      <c r="AB118" s="2586"/>
      <c r="AC118" s="2587"/>
      <c r="AD118" s="2587"/>
      <c r="AE118" s="2587"/>
      <c r="AF118" s="2587"/>
      <c r="AG118" s="2587"/>
      <c r="AH118" s="2587"/>
      <c r="AI118" s="2587"/>
      <c r="AJ118" s="2587"/>
      <c r="AK118" s="2587"/>
    </row>
    <row r="119" spans="1:37">
      <c r="A119" s="3720" t="s">
        <v>708</v>
      </c>
      <c r="B119" s="3714" t="s">
        <v>608</v>
      </c>
      <c r="C119" s="3715"/>
      <c r="D119" s="3716"/>
      <c r="E119" s="2829"/>
      <c r="F119" s="2829"/>
      <c r="G119" s="2829"/>
      <c r="H119" s="2829"/>
      <c r="I119" s="2829"/>
      <c r="J119" s="2829"/>
      <c r="K119" s="2829"/>
      <c r="L119" s="2829"/>
      <c r="M119" s="2829"/>
      <c r="N119" s="2829"/>
      <c r="O119" s="2829"/>
      <c r="P119" s="2829"/>
      <c r="Q119" s="2829"/>
      <c r="R119" s="2829"/>
      <c r="S119" s="2829"/>
      <c r="T119" s="2829"/>
      <c r="U119" s="2829"/>
      <c r="V119" s="2829"/>
      <c r="W119" s="2829"/>
      <c r="X119" s="2829"/>
      <c r="Y119" s="2829"/>
      <c r="Z119" s="2829"/>
      <c r="AA119" s="2829"/>
      <c r="AB119" s="2829"/>
      <c r="AC119" s="2829"/>
      <c r="AD119" s="2829"/>
      <c r="AE119" s="2829"/>
      <c r="AF119" s="2829"/>
      <c r="AG119" s="2829"/>
      <c r="AH119" s="2829"/>
      <c r="AI119" s="2829"/>
      <c r="AJ119" s="2829"/>
      <c r="AK119" s="2829"/>
    </row>
    <row r="120" spans="1:37">
      <c r="A120" s="3721"/>
      <c r="B120" s="2667" t="s">
        <v>619</v>
      </c>
      <c r="C120" s="3687" t="s">
        <v>610</v>
      </c>
      <c r="D120" s="3688"/>
      <c r="E120" s="2654"/>
      <c r="F120" s="2655"/>
      <c r="G120" s="2655"/>
      <c r="H120" s="2655"/>
      <c r="I120" s="2655"/>
      <c r="J120" s="2655"/>
      <c r="K120" s="2655"/>
      <c r="L120" s="2655"/>
      <c r="M120" s="2655"/>
      <c r="N120" s="2655"/>
      <c r="O120" s="2655"/>
      <c r="P120" s="2655"/>
      <c r="Q120" s="2655"/>
      <c r="R120" s="2655"/>
      <c r="S120" s="2655"/>
      <c r="T120" s="2655"/>
      <c r="U120" s="2655"/>
      <c r="V120" s="2655"/>
      <c r="W120" s="2655"/>
      <c r="X120" s="2655"/>
      <c r="Y120" s="2655"/>
      <c r="Z120" s="2655"/>
      <c r="AA120" s="2655"/>
      <c r="AB120" s="2655"/>
      <c r="AC120" s="2655"/>
      <c r="AD120" s="2655"/>
      <c r="AE120" s="2655"/>
      <c r="AF120" s="2655"/>
      <c r="AG120" s="2655"/>
      <c r="AH120" s="2655"/>
      <c r="AI120" s="2655"/>
      <c r="AJ120" s="2655"/>
      <c r="AK120" s="2831"/>
    </row>
    <row r="121" spans="1:37">
      <c r="A121" s="3721"/>
      <c r="B121" s="3705" t="s">
        <v>620</v>
      </c>
      <c r="C121" s="3702" t="s">
        <v>612</v>
      </c>
      <c r="D121" s="2593" t="s">
        <v>634</v>
      </c>
      <c r="E121" s="2603"/>
      <c r="F121" s="2603"/>
      <c r="G121" s="2603"/>
      <c r="H121" s="2603"/>
      <c r="I121" s="2603"/>
      <c r="J121" s="2603"/>
      <c r="K121" s="2603"/>
      <c r="L121" s="2603"/>
      <c r="M121" s="2603"/>
      <c r="N121" s="2603"/>
      <c r="O121" s="2603"/>
      <c r="P121" s="2603"/>
      <c r="Q121" s="2603"/>
      <c r="R121" s="2603"/>
      <c r="S121" s="2603"/>
      <c r="T121" s="2603"/>
      <c r="U121" s="2603"/>
      <c r="V121" s="2603"/>
      <c r="W121" s="2603"/>
      <c r="X121" s="2603"/>
      <c r="Y121" s="2603"/>
      <c r="Z121" s="2603"/>
      <c r="AA121" s="2603"/>
      <c r="AB121" s="2603"/>
      <c r="AC121" s="2603"/>
      <c r="AD121" s="2603"/>
      <c r="AE121" s="2603"/>
      <c r="AF121" s="2603"/>
      <c r="AG121" s="2603"/>
      <c r="AH121" s="2603"/>
      <c r="AI121" s="2603"/>
      <c r="AJ121" s="2603"/>
      <c r="AK121" s="2603"/>
    </row>
    <row r="122" spans="1:37">
      <c r="A122" s="3721"/>
      <c r="B122" s="3706"/>
      <c r="C122" s="3703"/>
      <c r="D122" s="2592" t="s">
        <v>395</v>
      </c>
      <c r="E122" s="2590"/>
      <c r="F122" s="2590"/>
      <c r="G122" s="2590"/>
      <c r="H122" s="2590"/>
      <c r="I122" s="2590"/>
      <c r="J122" s="2590"/>
      <c r="K122" s="2590"/>
      <c r="L122" s="2590"/>
      <c r="M122" s="2590"/>
      <c r="N122" s="2590"/>
      <c r="O122" s="2590"/>
      <c r="P122" s="2590"/>
      <c r="Q122" s="2590"/>
      <c r="R122" s="2590"/>
      <c r="S122" s="2590"/>
      <c r="T122" s="2590"/>
      <c r="U122" s="2590"/>
      <c r="V122" s="2590"/>
      <c r="W122" s="2590"/>
      <c r="X122" s="2590"/>
      <c r="Y122" s="2590"/>
      <c r="Z122" s="2590"/>
      <c r="AA122" s="2590"/>
      <c r="AB122" s="2590"/>
      <c r="AC122" s="2590"/>
      <c r="AD122" s="2590"/>
      <c r="AE122" s="2590"/>
      <c r="AF122" s="2590"/>
      <c r="AG122" s="2590"/>
      <c r="AH122" s="2590"/>
      <c r="AI122" s="2590"/>
      <c r="AJ122" s="2590"/>
      <c r="AK122" s="2590"/>
    </row>
    <row r="123" spans="1:37">
      <c r="A123" s="3721"/>
      <c r="B123" s="3706"/>
      <c r="C123" s="3703"/>
      <c r="D123" s="2673" t="s">
        <v>396</v>
      </c>
      <c r="E123" s="2600"/>
      <c r="F123" s="2600"/>
      <c r="G123" s="2600"/>
      <c r="H123" s="2600"/>
      <c r="I123" s="2600"/>
      <c r="J123" s="2600"/>
      <c r="K123" s="2600"/>
      <c r="L123" s="2600"/>
      <c r="M123" s="2600"/>
      <c r="N123" s="2600"/>
      <c r="O123" s="2600"/>
      <c r="P123" s="2600"/>
      <c r="Q123" s="2600"/>
      <c r="R123" s="2600"/>
      <c r="S123" s="2600"/>
      <c r="T123" s="2600"/>
      <c r="U123" s="2600"/>
      <c r="V123" s="2600"/>
      <c r="W123" s="2600"/>
      <c r="X123" s="2600"/>
      <c r="Y123" s="2600"/>
      <c r="Z123" s="2600"/>
      <c r="AA123" s="2600"/>
      <c r="AB123" s="2600"/>
      <c r="AC123" s="2600"/>
      <c r="AD123" s="2600"/>
      <c r="AE123" s="2600"/>
      <c r="AF123" s="2600"/>
      <c r="AG123" s="2600"/>
      <c r="AH123" s="2600"/>
      <c r="AI123" s="2600"/>
      <c r="AJ123" s="2600"/>
      <c r="AK123" s="2600"/>
    </row>
    <row r="124" spans="1:37">
      <c r="A124" s="3721"/>
      <c r="B124" s="3706"/>
      <c r="C124" s="3672" t="s">
        <v>613</v>
      </c>
      <c r="D124" s="2589" t="s">
        <v>634</v>
      </c>
      <c r="E124" s="2674"/>
      <c r="F124" s="2674"/>
      <c r="G124" s="2674"/>
      <c r="H124" s="2674"/>
      <c r="I124" s="2674"/>
      <c r="J124" s="2674"/>
      <c r="K124" s="2674"/>
      <c r="L124" s="2674"/>
      <c r="M124" s="2674"/>
      <c r="N124" s="2674"/>
      <c r="O124" s="2674"/>
      <c r="P124" s="2674"/>
      <c r="Q124" s="2674"/>
      <c r="R124" s="2674"/>
      <c r="S124" s="2674"/>
      <c r="T124" s="2674"/>
      <c r="U124" s="2674"/>
      <c r="V124" s="2674"/>
      <c r="W124" s="2674"/>
      <c r="X124" s="2674"/>
      <c r="Y124" s="2674"/>
      <c r="Z124" s="2674"/>
      <c r="AA124" s="2674"/>
      <c r="AB124" s="2674"/>
      <c r="AC124" s="2674"/>
      <c r="AD124" s="2674"/>
      <c r="AE124" s="2674"/>
      <c r="AF124" s="2674"/>
      <c r="AG124" s="2674"/>
      <c r="AH124" s="2674"/>
      <c r="AI124" s="2674"/>
      <c r="AJ124" s="2674"/>
      <c r="AK124" s="2674"/>
    </row>
    <row r="125" spans="1:37">
      <c r="A125" s="3721"/>
      <c r="B125" s="3706"/>
      <c r="C125" s="3673"/>
      <c r="D125" s="2589" t="s">
        <v>395</v>
      </c>
      <c r="E125" s="2597"/>
      <c r="F125" s="2597"/>
      <c r="G125" s="2597"/>
      <c r="H125" s="2597"/>
      <c r="I125" s="2597"/>
      <c r="J125" s="2597"/>
      <c r="K125" s="2597"/>
      <c r="L125" s="2597"/>
      <c r="M125" s="2597"/>
      <c r="N125" s="2597"/>
      <c r="O125" s="2597"/>
      <c r="P125" s="2597"/>
      <c r="Q125" s="2597"/>
      <c r="R125" s="2597"/>
      <c r="S125" s="2597"/>
      <c r="T125" s="2597"/>
      <c r="U125" s="2597"/>
      <c r="V125" s="2597"/>
      <c r="W125" s="2597"/>
      <c r="X125" s="2597"/>
      <c r="Y125" s="2597"/>
      <c r="Z125" s="2597"/>
      <c r="AA125" s="2597"/>
      <c r="AB125" s="2597"/>
      <c r="AC125" s="2597"/>
      <c r="AD125" s="2597"/>
      <c r="AE125" s="2597"/>
      <c r="AF125" s="2597"/>
      <c r="AG125" s="2597"/>
      <c r="AH125" s="2597"/>
      <c r="AI125" s="2597"/>
      <c r="AJ125" s="2597"/>
      <c r="AK125" s="2597"/>
    </row>
    <row r="126" spans="1:37">
      <c r="A126" s="3721"/>
      <c r="B126" s="3707"/>
      <c r="C126" s="3674"/>
      <c r="D126" s="2604" t="s">
        <v>396</v>
      </c>
      <c r="E126" s="2596"/>
      <c r="F126" s="2596"/>
      <c r="G126" s="2596"/>
      <c r="H126" s="2596"/>
      <c r="I126" s="2596"/>
      <c r="J126" s="2596"/>
      <c r="K126" s="2596"/>
      <c r="L126" s="2596"/>
      <c r="M126" s="2596"/>
      <c r="N126" s="2596"/>
      <c r="O126" s="2596"/>
      <c r="P126" s="2596"/>
      <c r="Q126" s="2596"/>
      <c r="R126" s="2596"/>
      <c r="S126" s="2596"/>
      <c r="T126" s="2596"/>
      <c r="U126" s="2596"/>
      <c r="V126" s="2596"/>
      <c r="W126" s="2596"/>
      <c r="X126" s="2596"/>
      <c r="Y126" s="2596"/>
      <c r="Z126" s="2596"/>
      <c r="AA126" s="2596"/>
      <c r="AB126" s="2596"/>
      <c r="AC126" s="2596"/>
      <c r="AD126" s="2596"/>
      <c r="AE126" s="2596"/>
      <c r="AF126" s="2596"/>
      <c r="AG126" s="2596"/>
      <c r="AH126" s="2596"/>
      <c r="AI126" s="2596"/>
      <c r="AJ126" s="2596"/>
      <c r="AK126" s="2596"/>
    </row>
    <row r="127" spans="1:37" ht="15.75" thickBot="1">
      <c r="A127" s="3722"/>
      <c r="B127" s="3678" t="s">
        <v>645</v>
      </c>
      <c r="C127" s="3679"/>
      <c r="D127" s="3680"/>
      <c r="E127" s="2595"/>
      <c r="F127" s="2595"/>
      <c r="G127" s="2595"/>
      <c r="H127" s="2595"/>
      <c r="I127" s="2595"/>
      <c r="J127" s="2595"/>
      <c r="K127" s="2595"/>
      <c r="L127" s="2595"/>
      <c r="M127" s="2595"/>
      <c r="N127" s="2594"/>
      <c r="O127" s="2594"/>
      <c r="P127" s="2594"/>
      <c r="Q127" s="2595"/>
      <c r="R127" s="2595"/>
      <c r="S127" s="2595"/>
      <c r="T127" s="2595"/>
      <c r="U127" s="2595"/>
      <c r="V127" s="2595"/>
      <c r="W127" s="2595"/>
      <c r="X127" s="2595"/>
      <c r="Y127" s="2595"/>
      <c r="Z127" s="2594"/>
      <c r="AA127" s="2594"/>
      <c r="AB127" s="2594"/>
      <c r="AC127" s="2595"/>
      <c r="AD127" s="2595"/>
      <c r="AE127" s="2595"/>
      <c r="AF127" s="2595"/>
      <c r="AG127" s="2595"/>
      <c r="AH127" s="2595"/>
      <c r="AI127" s="2595"/>
      <c r="AJ127" s="2595"/>
      <c r="AK127" s="2595"/>
    </row>
    <row r="128" spans="1:37">
      <c r="A128" s="3711" t="s">
        <v>706</v>
      </c>
      <c r="B128" s="3714" t="s">
        <v>608</v>
      </c>
      <c r="C128" s="3715"/>
      <c r="D128" s="3716"/>
      <c r="E128" s="2829"/>
      <c r="F128" s="2829"/>
      <c r="G128" s="2829"/>
      <c r="H128" s="2829"/>
      <c r="I128" s="2829"/>
      <c r="J128" s="2829"/>
      <c r="K128" s="2829"/>
      <c r="L128" s="2829"/>
      <c r="M128" s="2829"/>
      <c r="N128" s="2829"/>
      <c r="O128" s="2829"/>
      <c r="P128" s="2829"/>
      <c r="Q128" s="2829"/>
      <c r="R128" s="2829"/>
      <c r="S128" s="2829"/>
      <c r="T128" s="2829"/>
      <c r="U128" s="2829"/>
      <c r="V128" s="2829"/>
      <c r="W128" s="2829"/>
      <c r="X128" s="2829"/>
      <c r="Y128" s="2829"/>
      <c r="Z128" s="2829"/>
      <c r="AA128" s="2829"/>
      <c r="AB128" s="2829"/>
      <c r="AC128" s="2829"/>
      <c r="AD128" s="2829"/>
      <c r="AE128" s="2829"/>
      <c r="AF128" s="2829"/>
      <c r="AG128" s="2829"/>
      <c r="AH128" s="2829"/>
      <c r="AI128" s="2829"/>
      <c r="AJ128" s="2829"/>
      <c r="AK128" s="2829"/>
    </row>
    <row r="129" spans="1:37">
      <c r="A129" s="3712"/>
      <c r="B129" s="2668" t="s">
        <v>621</v>
      </c>
      <c r="C129" s="3687" t="s">
        <v>610</v>
      </c>
      <c r="D129" s="3688"/>
      <c r="E129" s="2654"/>
      <c r="F129" s="2655"/>
      <c r="G129" s="2655"/>
      <c r="H129" s="2655"/>
      <c r="I129" s="2655"/>
      <c r="J129" s="2655"/>
      <c r="K129" s="2655"/>
      <c r="L129" s="2655"/>
      <c r="M129" s="2655"/>
      <c r="N129" s="2655"/>
      <c r="O129" s="2655"/>
      <c r="P129" s="2655"/>
      <c r="Q129" s="2655"/>
      <c r="R129" s="2655"/>
      <c r="S129" s="2655"/>
      <c r="T129" s="2655"/>
      <c r="U129" s="2655"/>
      <c r="V129" s="2655"/>
      <c r="W129" s="2655"/>
      <c r="X129" s="2655"/>
      <c r="Y129" s="2655"/>
      <c r="Z129" s="2655"/>
      <c r="AA129" s="2655"/>
      <c r="AB129" s="2655"/>
      <c r="AC129" s="2655"/>
      <c r="AD129" s="2655"/>
      <c r="AE129" s="2655"/>
      <c r="AF129" s="2655"/>
      <c r="AG129" s="2655"/>
      <c r="AH129" s="2655"/>
      <c r="AI129" s="2655"/>
      <c r="AJ129" s="2655"/>
      <c r="AK129" s="2831"/>
    </row>
    <row r="130" spans="1:37">
      <c r="A130" s="3712"/>
      <c r="B130" s="3705" t="s">
        <v>622</v>
      </c>
      <c r="C130" s="3702" t="s">
        <v>612</v>
      </c>
      <c r="D130" s="2601" t="s">
        <v>634</v>
      </c>
      <c r="E130" s="2603"/>
      <c r="F130" s="2603"/>
      <c r="G130" s="2603"/>
      <c r="H130" s="2603"/>
      <c r="I130" s="2603"/>
      <c r="J130" s="2603"/>
      <c r="K130" s="2603"/>
      <c r="L130" s="2603"/>
      <c r="M130" s="2603"/>
      <c r="N130" s="2603"/>
      <c r="O130" s="2603"/>
      <c r="P130" s="2603"/>
      <c r="Q130" s="2603"/>
      <c r="R130" s="2603"/>
      <c r="S130" s="2603"/>
      <c r="T130" s="2603"/>
      <c r="U130" s="2603"/>
      <c r="V130" s="2603"/>
      <c r="W130" s="2603"/>
      <c r="X130" s="2603"/>
      <c r="Y130" s="2603"/>
      <c r="Z130" s="2603"/>
      <c r="AA130" s="2603"/>
      <c r="AB130" s="2603"/>
      <c r="AC130" s="2603"/>
      <c r="AD130" s="2603"/>
      <c r="AE130" s="2603"/>
      <c r="AF130" s="2603"/>
      <c r="AG130" s="2603"/>
      <c r="AH130" s="2603"/>
      <c r="AI130" s="2603"/>
      <c r="AJ130" s="2603"/>
      <c r="AK130" s="2603"/>
    </row>
    <row r="131" spans="1:37">
      <c r="A131" s="3712"/>
      <c r="B131" s="3706"/>
      <c r="C131" s="3703"/>
      <c r="D131" s="2592" t="s">
        <v>395</v>
      </c>
      <c r="E131" s="2590"/>
      <c r="F131" s="2590"/>
      <c r="G131" s="2590"/>
      <c r="H131" s="2590"/>
      <c r="I131" s="2590"/>
      <c r="J131" s="2590"/>
      <c r="K131" s="2590"/>
      <c r="L131" s="2590"/>
      <c r="M131" s="2590"/>
      <c r="N131" s="2590"/>
      <c r="O131" s="2590"/>
      <c r="P131" s="2590"/>
      <c r="Q131" s="2590"/>
      <c r="R131" s="2590"/>
      <c r="S131" s="2590"/>
      <c r="T131" s="2590"/>
      <c r="U131" s="2590"/>
      <c r="V131" s="2590"/>
      <c r="W131" s="2590"/>
      <c r="X131" s="2590"/>
      <c r="Y131" s="2590"/>
      <c r="Z131" s="2590"/>
      <c r="AA131" s="2590"/>
      <c r="AB131" s="2590"/>
      <c r="AC131" s="2590"/>
      <c r="AD131" s="2590"/>
      <c r="AE131" s="2590"/>
      <c r="AF131" s="2590"/>
      <c r="AG131" s="2590"/>
      <c r="AH131" s="2590"/>
      <c r="AI131" s="2590"/>
      <c r="AJ131" s="2590"/>
      <c r="AK131" s="2590"/>
    </row>
    <row r="132" spans="1:37">
      <c r="A132" s="3712"/>
      <c r="B132" s="3706"/>
      <c r="C132" s="3703"/>
      <c r="D132" s="2673" t="s">
        <v>396</v>
      </c>
      <c r="E132" s="2600"/>
      <c r="F132" s="2600"/>
      <c r="G132" s="2600"/>
      <c r="H132" s="2600"/>
      <c r="I132" s="2600"/>
      <c r="J132" s="2600"/>
      <c r="K132" s="2600"/>
      <c r="L132" s="2600"/>
      <c r="M132" s="2600"/>
      <c r="N132" s="2600"/>
      <c r="O132" s="2600"/>
      <c r="P132" s="2600"/>
      <c r="Q132" s="2600"/>
      <c r="R132" s="2600"/>
      <c r="S132" s="2600"/>
      <c r="T132" s="2600"/>
      <c r="U132" s="2600"/>
      <c r="V132" s="2600"/>
      <c r="W132" s="2600"/>
      <c r="X132" s="2600"/>
      <c r="Y132" s="2600"/>
      <c r="Z132" s="2600"/>
      <c r="AA132" s="2600"/>
      <c r="AB132" s="2600"/>
      <c r="AC132" s="2600"/>
      <c r="AD132" s="2600"/>
      <c r="AE132" s="2600"/>
      <c r="AF132" s="2600"/>
      <c r="AG132" s="2600"/>
      <c r="AH132" s="2600"/>
      <c r="AI132" s="2600"/>
      <c r="AJ132" s="2600"/>
      <c r="AK132" s="2600"/>
    </row>
    <row r="133" spans="1:37">
      <c r="A133" s="3712"/>
      <c r="B133" s="3706"/>
      <c r="C133" s="3672" t="s">
        <v>613</v>
      </c>
      <c r="D133" s="2589" t="s">
        <v>634</v>
      </c>
      <c r="E133" s="2674"/>
      <c r="F133" s="2674"/>
      <c r="G133" s="2674"/>
      <c r="H133" s="2674"/>
      <c r="I133" s="2674"/>
      <c r="J133" s="2674"/>
      <c r="K133" s="2674"/>
      <c r="L133" s="2674"/>
      <c r="M133" s="2674"/>
      <c r="N133" s="2674"/>
      <c r="O133" s="2674"/>
      <c r="P133" s="2674"/>
      <c r="Q133" s="2674"/>
      <c r="R133" s="2674"/>
      <c r="S133" s="2674"/>
      <c r="T133" s="2674"/>
      <c r="U133" s="2674"/>
      <c r="V133" s="2674"/>
      <c r="W133" s="2674"/>
      <c r="X133" s="2674"/>
      <c r="Y133" s="2674"/>
      <c r="Z133" s="2674"/>
      <c r="AA133" s="2674"/>
      <c r="AB133" s="2674"/>
      <c r="AC133" s="2674"/>
      <c r="AD133" s="2674"/>
      <c r="AE133" s="2674"/>
      <c r="AF133" s="2674"/>
      <c r="AG133" s="2674"/>
      <c r="AH133" s="2674"/>
      <c r="AI133" s="2674"/>
      <c r="AJ133" s="2674"/>
      <c r="AK133" s="2674"/>
    </row>
    <row r="134" spans="1:37">
      <c r="A134" s="3712"/>
      <c r="B134" s="3706"/>
      <c r="C134" s="3673"/>
      <c r="D134" s="2589" t="s">
        <v>395</v>
      </c>
      <c r="E134" s="2597"/>
      <c r="F134" s="2597"/>
      <c r="G134" s="2597"/>
      <c r="H134" s="2597"/>
      <c r="I134" s="2597"/>
      <c r="J134" s="2597"/>
      <c r="K134" s="2597"/>
      <c r="L134" s="2597"/>
      <c r="M134" s="2597"/>
      <c r="N134" s="2597"/>
      <c r="O134" s="2597"/>
      <c r="P134" s="2597"/>
      <c r="Q134" s="2597"/>
      <c r="R134" s="2597"/>
      <c r="S134" s="2597"/>
      <c r="T134" s="2597"/>
      <c r="U134" s="2597"/>
      <c r="V134" s="2597"/>
      <c r="W134" s="2597"/>
      <c r="X134" s="2597"/>
      <c r="Y134" s="2597"/>
      <c r="Z134" s="2597"/>
      <c r="AA134" s="2597"/>
      <c r="AB134" s="2597"/>
      <c r="AC134" s="2597"/>
      <c r="AD134" s="2597"/>
      <c r="AE134" s="2597"/>
      <c r="AF134" s="2597"/>
      <c r="AG134" s="2597"/>
      <c r="AH134" s="2597"/>
      <c r="AI134" s="2597"/>
      <c r="AJ134" s="2597"/>
      <c r="AK134" s="2597"/>
    </row>
    <row r="135" spans="1:37">
      <c r="A135" s="3712"/>
      <c r="B135" s="3707"/>
      <c r="C135" s="3674"/>
      <c r="D135" s="2604" t="s">
        <v>396</v>
      </c>
      <c r="E135" s="2596"/>
      <c r="F135" s="2596"/>
      <c r="G135" s="2596"/>
      <c r="H135" s="2596"/>
      <c r="I135" s="2596"/>
      <c r="J135" s="2596"/>
      <c r="K135" s="2596"/>
      <c r="L135" s="2596"/>
      <c r="M135" s="2596"/>
      <c r="N135" s="2596"/>
      <c r="O135" s="2596"/>
      <c r="P135" s="2596"/>
      <c r="Q135" s="2596"/>
      <c r="R135" s="2596"/>
      <c r="S135" s="2596"/>
      <c r="T135" s="2596"/>
      <c r="U135" s="2596"/>
      <c r="V135" s="2596"/>
      <c r="W135" s="2596"/>
      <c r="X135" s="2596"/>
      <c r="Y135" s="2596"/>
      <c r="Z135" s="2596"/>
      <c r="AA135" s="2596"/>
      <c r="AB135" s="2596"/>
      <c r="AC135" s="2596"/>
      <c r="AD135" s="2596"/>
      <c r="AE135" s="2596"/>
      <c r="AF135" s="2596"/>
      <c r="AG135" s="2596"/>
      <c r="AH135" s="2596"/>
      <c r="AI135" s="2596"/>
      <c r="AJ135" s="2596"/>
      <c r="AK135" s="2596"/>
    </row>
    <row r="136" spans="1:37" ht="15.75" thickBot="1">
      <c r="A136" s="3713"/>
      <c r="B136" s="3717" t="s">
        <v>615</v>
      </c>
      <c r="C136" s="3679"/>
      <c r="D136" s="3680"/>
      <c r="E136" s="2595"/>
      <c r="F136" s="2595"/>
      <c r="G136" s="2595"/>
      <c r="H136" s="2595"/>
      <c r="I136" s="2595"/>
      <c r="J136" s="2595"/>
      <c r="K136" s="2595"/>
      <c r="L136" s="2595"/>
      <c r="M136" s="2595"/>
      <c r="N136" s="2594"/>
      <c r="O136" s="2594"/>
      <c r="P136" s="2594"/>
      <c r="Q136" s="2595"/>
      <c r="R136" s="2595"/>
      <c r="S136" s="2595"/>
      <c r="T136" s="2595"/>
      <c r="U136" s="2595"/>
      <c r="V136" s="2595"/>
      <c r="W136" s="2595"/>
      <c r="X136" s="2595"/>
      <c r="Y136" s="2595"/>
      <c r="Z136" s="2594"/>
      <c r="AA136" s="2594"/>
      <c r="AB136" s="2594"/>
      <c r="AC136" s="2595"/>
      <c r="AD136" s="2595"/>
      <c r="AE136" s="2595"/>
      <c r="AF136" s="2595"/>
      <c r="AG136" s="2595"/>
      <c r="AH136" s="2595"/>
      <c r="AI136" s="2595"/>
      <c r="AJ136" s="2595"/>
      <c r="AK136" s="2595"/>
    </row>
    <row r="137" spans="1:37">
      <c r="A137" s="3732" t="s">
        <v>705</v>
      </c>
      <c r="B137" s="3714" t="s">
        <v>608</v>
      </c>
      <c r="C137" s="3715"/>
      <c r="D137" s="3716"/>
      <c r="E137" s="2829"/>
      <c r="F137" s="2829"/>
      <c r="G137" s="2829"/>
      <c r="H137" s="2829"/>
      <c r="I137" s="2829"/>
      <c r="J137" s="2829"/>
      <c r="K137" s="2829"/>
      <c r="L137" s="2829"/>
      <c r="M137" s="2829"/>
      <c r="N137" s="2829"/>
      <c r="O137" s="2829"/>
      <c r="P137" s="2829"/>
      <c r="Q137" s="2829"/>
      <c r="R137" s="2829"/>
      <c r="S137" s="2829"/>
      <c r="T137" s="2829"/>
      <c r="U137" s="2829"/>
      <c r="V137" s="2829"/>
      <c r="W137" s="2829"/>
      <c r="X137" s="2829"/>
      <c r="Y137" s="2829"/>
      <c r="Z137" s="2829"/>
      <c r="AA137" s="2829"/>
      <c r="AB137" s="2829"/>
      <c r="AC137" s="2829"/>
      <c r="AD137" s="2829"/>
      <c r="AE137" s="2829"/>
      <c r="AF137" s="2829"/>
      <c r="AG137" s="2829"/>
      <c r="AH137" s="2829"/>
      <c r="AI137" s="2829"/>
      <c r="AJ137" s="2829"/>
      <c r="AK137" s="2829"/>
    </row>
    <row r="138" spans="1:37">
      <c r="A138" s="3733"/>
      <c r="B138" s="2669" t="s">
        <v>623</v>
      </c>
      <c r="C138" s="3687" t="s">
        <v>610</v>
      </c>
      <c r="D138" s="3688"/>
      <c r="E138" s="3723"/>
      <c r="F138" s="3724"/>
      <c r="G138" s="3724"/>
      <c r="H138" s="3724"/>
      <c r="I138" s="3724"/>
      <c r="J138" s="3724"/>
      <c r="K138" s="3724"/>
      <c r="L138" s="3724"/>
      <c r="M138" s="3724"/>
      <c r="N138" s="3724"/>
      <c r="O138" s="3724"/>
      <c r="P138" s="3724"/>
      <c r="Q138" s="3724"/>
      <c r="R138" s="3724"/>
      <c r="S138" s="3724"/>
      <c r="T138" s="3724"/>
      <c r="U138" s="3724"/>
      <c r="V138" s="3724"/>
      <c r="W138" s="3724"/>
      <c r="X138" s="3724"/>
      <c r="Y138" s="3724"/>
      <c r="Z138" s="3724"/>
      <c r="AA138" s="3724"/>
      <c r="AB138" s="3724"/>
      <c r="AC138" s="3724"/>
      <c r="AD138" s="3724"/>
      <c r="AE138" s="3724"/>
      <c r="AF138" s="3724"/>
      <c r="AG138" s="3724"/>
      <c r="AH138" s="3724"/>
      <c r="AI138" s="3724"/>
      <c r="AJ138" s="3724"/>
      <c r="AK138" s="3725"/>
    </row>
    <row r="139" spans="1:37">
      <c r="A139" s="3733"/>
      <c r="B139" s="3705" t="s">
        <v>624</v>
      </c>
      <c r="C139" s="3702" t="s">
        <v>612</v>
      </c>
      <c r="D139" s="2601" t="s">
        <v>634</v>
      </c>
      <c r="E139" s="2603"/>
      <c r="F139" s="2603"/>
      <c r="G139" s="2603"/>
      <c r="H139" s="2603"/>
      <c r="I139" s="2603"/>
      <c r="J139" s="2603"/>
      <c r="K139" s="2603"/>
      <c r="L139" s="2603"/>
      <c r="M139" s="2603"/>
      <c r="N139" s="2603"/>
      <c r="O139" s="2603"/>
      <c r="P139" s="2603"/>
      <c r="Q139" s="2603"/>
      <c r="R139" s="2603"/>
      <c r="S139" s="2603"/>
      <c r="T139" s="2603"/>
      <c r="U139" s="2603"/>
      <c r="V139" s="2603"/>
      <c r="W139" s="2603"/>
      <c r="X139" s="2603"/>
      <c r="Y139" s="2603"/>
      <c r="Z139" s="2603"/>
      <c r="AA139" s="2603"/>
      <c r="AB139" s="2603"/>
      <c r="AC139" s="2603"/>
      <c r="AD139" s="2603"/>
      <c r="AE139" s="2603"/>
      <c r="AF139" s="2603"/>
      <c r="AG139" s="2603"/>
      <c r="AH139" s="2603"/>
      <c r="AI139" s="2603"/>
      <c r="AJ139" s="2603"/>
      <c r="AK139" s="2603"/>
    </row>
    <row r="140" spans="1:37">
      <c r="A140" s="3733"/>
      <c r="B140" s="3706"/>
      <c r="C140" s="3703"/>
      <c r="D140" s="2592" t="s">
        <v>395</v>
      </c>
      <c r="E140" s="2602"/>
      <c r="F140" s="2602"/>
      <c r="G140" s="2602"/>
      <c r="H140" s="2602"/>
      <c r="I140" s="2602"/>
      <c r="J140" s="2602"/>
      <c r="K140" s="2602"/>
      <c r="L140" s="2602"/>
      <c r="M140" s="2602"/>
      <c r="N140" s="2602"/>
      <c r="O140" s="2602"/>
      <c r="P140" s="2602"/>
      <c r="Q140" s="2602"/>
      <c r="R140" s="2602"/>
      <c r="S140" s="2602"/>
      <c r="T140" s="2602"/>
      <c r="U140" s="2602"/>
      <c r="V140" s="2602"/>
      <c r="W140" s="2602"/>
      <c r="X140" s="2602"/>
      <c r="Y140" s="2602"/>
      <c r="Z140" s="2602"/>
      <c r="AA140" s="2602"/>
      <c r="AB140" s="2602"/>
      <c r="AC140" s="2602"/>
      <c r="AD140" s="2602"/>
      <c r="AE140" s="2602"/>
      <c r="AF140" s="2602"/>
      <c r="AG140" s="2602"/>
      <c r="AH140" s="2602"/>
      <c r="AI140" s="2602"/>
      <c r="AJ140" s="2602"/>
      <c r="AK140" s="2602"/>
    </row>
    <row r="141" spans="1:37">
      <c r="A141" s="3733"/>
      <c r="B141" s="3707"/>
      <c r="C141" s="3704"/>
      <c r="D141" s="2591" t="s">
        <v>396</v>
      </c>
      <c r="E141" s="2598"/>
      <c r="F141" s="2598"/>
      <c r="G141" s="2598"/>
      <c r="H141" s="2598"/>
      <c r="I141" s="2598"/>
      <c r="J141" s="2598"/>
      <c r="K141" s="2598"/>
      <c r="L141" s="2598"/>
      <c r="M141" s="2598"/>
      <c r="N141" s="2598"/>
      <c r="O141" s="2598"/>
      <c r="P141" s="2598"/>
      <c r="Q141" s="2598"/>
      <c r="R141" s="2598"/>
      <c r="S141" s="2598"/>
      <c r="T141" s="2598"/>
      <c r="U141" s="2598"/>
      <c r="V141" s="2598"/>
      <c r="W141" s="2598"/>
      <c r="X141" s="2598"/>
      <c r="Y141" s="2598"/>
      <c r="Z141" s="2598"/>
      <c r="AA141" s="2598"/>
      <c r="AB141" s="2598"/>
      <c r="AC141" s="2598"/>
      <c r="AD141" s="2598"/>
      <c r="AE141" s="2598"/>
      <c r="AF141" s="2598"/>
      <c r="AG141" s="2598"/>
      <c r="AH141" s="2598"/>
      <c r="AI141" s="2598"/>
      <c r="AJ141" s="2598"/>
      <c r="AK141" s="2598"/>
    </row>
    <row r="142" spans="1:37">
      <c r="A142" s="3733"/>
      <c r="B142" s="3726" t="s">
        <v>625</v>
      </c>
      <c r="C142" s="3702" t="s">
        <v>612</v>
      </c>
      <c r="D142" s="2592" t="s">
        <v>634</v>
      </c>
      <c r="E142" s="2590"/>
      <c r="F142" s="2590"/>
      <c r="G142" s="2590"/>
      <c r="H142" s="2590"/>
      <c r="I142" s="2590"/>
      <c r="J142" s="2590"/>
      <c r="K142" s="2590"/>
      <c r="L142" s="2590"/>
      <c r="M142" s="2590"/>
      <c r="N142" s="2590"/>
      <c r="O142" s="2590"/>
      <c r="P142" s="2590"/>
      <c r="Q142" s="2590"/>
      <c r="R142" s="2590"/>
      <c r="S142" s="2590"/>
      <c r="T142" s="2590"/>
      <c r="U142" s="2590"/>
      <c r="V142" s="2590"/>
      <c r="W142" s="2590"/>
      <c r="X142" s="2590"/>
      <c r="Y142" s="2590"/>
      <c r="Z142" s="2590"/>
      <c r="AA142" s="2590"/>
      <c r="AB142" s="2590"/>
      <c r="AC142" s="2590"/>
      <c r="AD142" s="2590"/>
      <c r="AE142" s="2590"/>
      <c r="AF142" s="2590"/>
      <c r="AG142" s="2590"/>
      <c r="AH142" s="2590"/>
      <c r="AI142" s="2590"/>
      <c r="AJ142" s="2590"/>
      <c r="AK142" s="2590"/>
    </row>
    <row r="143" spans="1:37">
      <c r="A143" s="3733"/>
      <c r="B143" s="3727"/>
      <c r="C143" s="3703"/>
      <c r="D143" s="2592" t="s">
        <v>395</v>
      </c>
      <c r="E143" s="2600"/>
      <c r="F143" s="2600"/>
      <c r="G143" s="2600"/>
      <c r="H143" s="2600"/>
      <c r="I143" s="2600"/>
      <c r="J143" s="2600"/>
      <c r="K143" s="2600"/>
      <c r="L143" s="2600"/>
      <c r="M143" s="2600"/>
      <c r="N143" s="2600"/>
      <c r="O143" s="2600"/>
      <c r="P143" s="2600"/>
      <c r="Q143" s="2600"/>
      <c r="R143" s="2600"/>
      <c r="S143" s="2600"/>
      <c r="T143" s="2600"/>
      <c r="U143" s="2600"/>
      <c r="V143" s="2600"/>
      <c r="W143" s="2600"/>
      <c r="X143" s="2600"/>
      <c r="Y143" s="2600"/>
      <c r="Z143" s="2600"/>
      <c r="AA143" s="2600"/>
      <c r="AB143" s="2600"/>
      <c r="AC143" s="2600"/>
      <c r="AD143" s="2600"/>
      <c r="AE143" s="2600"/>
      <c r="AF143" s="2600"/>
      <c r="AG143" s="2600"/>
      <c r="AH143" s="2600"/>
      <c r="AI143" s="2600"/>
      <c r="AJ143" s="2600"/>
      <c r="AK143" s="2600"/>
    </row>
    <row r="144" spans="1:37">
      <c r="A144" s="3733"/>
      <c r="B144" s="3728"/>
      <c r="C144" s="3704"/>
      <c r="D144" s="2599" t="s">
        <v>396</v>
      </c>
      <c r="E144" s="2598"/>
      <c r="F144" s="2598"/>
      <c r="G144" s="2598"/>
      <c r="H144" s="2598"/>
      <c r="I144" s="2598"/>
      <c r="J144" s="2598"/>
      <c r="K144" s="2598"/>
      <c r="L144" s="2598"/>
      <c r="M144" s="2598"/>
      <c r="N144" s="2598"/>
      <c r="O144" s="2598"/>
      <c r="P144" s="2598"/>
      <c r="Q144" s="2598"/>
      <c r="R144" s="2598"/>
      <c r="S144" s="2598"/>
      <c r="T144" s="2598"/>
      <c r="U144" s="2598"/>
      <c r="V144" s="2598"/>
      <c r="W144" s="2598"/>
      <c r="X144" s="2598"/>
      <c r="Y144" s="2598"/>
      <c r="Z144" s="2598"/>
      <c r="AA144" s="2598"/>
      <c r="AB144" s="2598"/>
      <c r="AC144" s="2598"/>
      <c r="AD144" s="2598"/>
      <c r="AE144" s="2598"/>
      <c r="AF144" s="2598"/>
      <c r="AG144" s="2598"/>
      <c r="AH144" s="2598"/>
      <c r="AI144" s="2598"/>
      <c r="AJ144" s="2598"/>
      <c r="AK144" s="2598"/>
    </row>
    <row r="145" spans="1:37">
      <c r="A145" s="3733"/>
      <c r="B145" s="3726" t="s">
        <v>626</v>
      </c>
      <c r="C145" s="3702" t="s">
        <v>612</v>
      </c>
      <c r="D145" s="2601" t="s">
        <v>634</v>
      </c>
      <c r="E145" s="2590"/>
      <c r="F145" s="2590"/>
      <c r="G145" s="2590"/>
      <c r="H145" s="2590"/>
      <c r="I145" s="2590"/>
      <c r="J145" s="2590"/>
      <c r="K145" s="2590"/>
      <c r="L145" s="2590"/>
      <c r="M145" s="2590"/>
      <c r="N145" s="2590"/>
      <c r="O145" s="2590"/>
      <c r="P145" s="2590"/>
      <c r="Q145" s="2590"/>
      <c r="R145" s="2590"/>
      <c r="S145" s="2590"/>
      <c r="T145" s="2590"/>
      <c r="U145" s="2590"/>
      <c r="V145" s="2590"/>
      <c r="W145" s="2590"/>
      <c r="X145" s="2590"/>
      <c r="Y145" s="2590"/>
      <c r="Z145" s="2590"/>
      <c r="AA145" s="2590"/>
      <c r="AB145" s="2590"/>
      <c r="AC145" s="2590"/>
      <c r="AD145" s="2590"/>
      <c r="AE145" s="2590"/>
      <c r="AF145" s="2590"/>
      <c r="AG145" s="2590"/>
      <c r="AH145" s="2590"/>
      <c r="AI145" s="2590"/>
      <c r="AJ145" s="2590"/>
      <c r="AK145" s="2590"/>
    </row>
    <row r="146" spans="1:37">
      <c r="A146" s="3733"/>
      <c r="B146" s="3727"/>
      <c r="C146" s="3703"/>
      <c r="D146" s="2592" t="s">
        <v>395</v>
      </c>
      <c r="E146" s="2600"/>
      <c r="F146" s="2600"/>
      <c r="G146" s="2600"/>
      <c r="H146" s="2600"/>
      <c r="I146" s="2600"/>
      <c r="J146" s="2600"/>
      <c r="K146" s="2600"/>
      <c r="L146" s="2600"/>
      <c r="M146" s="2600"/>
      <c r="N146" s="2600"/>
      <c r="O146" s="2600"/>
      <c r="P146" s="2600"/>
      <c r="Q146" s="2600"/>
      <c r="R146" s="2600"/>
      <c r="S146" s="2600"/>
      <c r="T146" s="2600"/>
      <c r="U146" s="2600"/>
      <c r="V146" s="2600"/>
      <c r="W146" s="2600"/>
      <c r="X146" s="2600"/>
      <c r="Y146" s="2600"/>
      <c r="Z146" s="2600"/>
      <c r="AA146" s="2600"/>
      <c r="AB146" s="2600"/>
      <c r="AC146" s="2600"/>
      <c r="AD146" s="2600"/>
      <c r="AE146" s="2600"/>
      <c r="AF146" s="2600"/>
      <c r="AG146" s="2600"/>
      <c r="AH146" s="2600"/>
      <c r="AI146" s="2600"/>
      <c r="AJ146" s="2600"/>
      <c r="AK146" s="2600"/>
    </row>
    <row r="147" spans="1:37">
      <c r="A147" s="3733"/>
      <c r="B147" s="3728"/>
      <c r="C147" s="3704"/>
      <c r="D147" s="2591" t="s">
        <v>396</v>
      </c>
      <c r="E147" s="2598"/>
      <c r="F147" s="2598"/>
      <c r="G147" s="2598"/>
      <c r="H147" s="2598"/>
      <c r="I147" s="2598"/>
      <c r="J147" s="2598"/>
      <c r="K147" s="2598"/>
      <c r="L147" s="2598"/>
      <c r="M147" s="2598"/>
      <c r="N147" s="2598"/>
      <c r="O147" s="2598"/>
      <c r="P147" s="2598"/>
      <c r="Q147" s="2598"/>
      <c r="R147" s="2598"/>
      <c r="S147" s="2598"/>
      <c r="T147" s="2598"/>
      <c r="U147" s="2598"/>
      <c r="V147" s="2598"/>
      <c r="W147" s="2598"/>
      <c r="X147" s="2598"/>
      <c r="Y147" s="2598"/>
      <c r="Z147" s="2598"/>
      <c r="AA147" s="2598"/>
      <c r="AB147" s="2598"/>
      <c r="AC147" s="2598"/>
      <c r="AD147" s="2598"/>
      <c r="AE147" s="2598"/>
      <c r="AF147" s="2598"/>
      <c r="AG147" s="2598"/>
      <c r="AH147" s="2598"/>
      <c r="AI147" s="2598"/>
      <c r="AJ147" s="2598"/>
      <c r="AK147" s="2598"/>
    </row>
    <row r="148" spans="1:37">
      <c r="A148" s="3733"/>
      <c r="B148" s="3726" t="s">
        <v>627</v>
      </c>
      <c r="C148" s="3702" t="s">
        <v>612</v>
      </c>
      <c r="D148" s="2592" t="s">
        <v>634</v>
      </c>
      <c r="E148" s="2590"/>
      <c r="F148" s="2590"/>
      <c r="G148" s="2590"/>
      <c r="H148" s="2590"/>
      <c r="I148" s="2590"/>
      <c r="J148" s="2590"/>
      <c r="K148" s="2590"/>
      <c r="L148" s="2590"/>
      <c r="M148" s="2590"/>
      <c r="N148" s="2590"/>
      <c r="O148" s="2590"/>
      <c r="P148" s="2590"/>
      <c r="Q148" s="2590"/>
      <c r="R148" s="2590"/>
      <c r="S148" s="2590"/>
      <c r="T148" s="2590"/>
      <c r="U148" s="2590"/>
      <c r="V148" s="2590"/>
      <c r="W148" s="2590"/>
      <c r="X148" s="2590"/>
      <c r="Y148" s="2590"/>
      <c r="Z148" s="2590"/>
      <c r="AA148" s="2590"/>
      <c r="AB148" s="2590"/>
      <c r="AC148" s="2590"/>
      <c r="AD148" s="2590"/>
      <c r="AE148" s="2590"/>
      <c r="AF148" s="2590"/>
      <c r="AG148" s="2590"/>
      <c r="AH148" s="2590"/>
      <c r="AI148" s="2590"/>
      <c r="AJ148" s="2590"/>
      <c r="AK148" s="2590"/>
    </row>
    <row r="149" spans="1:37">
      <c r="A149" s="3733"/>
      <c r="B149" s="3727"/>
      <c r="C149" s="3703"/>
      <c r="D149" s="2592" t="s">
        <v>395</v>
      </c>
      <c r="E149" s="2600"/>
      <c r="F149" s="2600"/>
      <c r="G149" s="2600"/>
      <c r="H149" s="2600"/>
      <c r="I149" s="2600"/>
      <c r="J149" s="2600"/>
      <c r="K149" s="2600"/>
      <c r="L149" s="2600"/>
      <c r="M149" s="2600"/>
      <c r="N149" s="2600"/>
      <c r="O149" s="2600"/>
      <c r="P149" s="2600"/>
      <c r="Q149" s="2600"/>
      <c r="R149" s="2600"/>
      <c r="S149" s="2600"/>
      <c r="T149" s="2600"/>
      <c r="U149" s="2600"/>
      <c r="V149" s="2600"/>
      <c r="W149" s="2600"/>
      <c r="X149" s="2600"/>
      <c r="Y149" s="2600"/>
      <c r="Z149" s="2600"/>
      <c r="AA149" s="2600"/>
      <c r="AB149" s="2600"/>
      <c r="AC149" s="2600"/>
      <c r="AD149" s="2600"/>
      <c r="AE149" s="2600"/>
      <c r="AF149" s="2600"/>
      <c r="AG149" s="2600"/>
      <c r="AH149" s="2600"/>
      <c r="AI149" s="2600"/>
      <c r="AJ149" s="2600"/>
      <c r="AK149" s="2600"/>
    </row>
    <row r="150" spans="1:37">
      <c r="A150" s="3733"/>
      <c r="B150" s="3728"/>
      <c r="C150" s="3704"/>
      <c r="D150" s="2599" t="s">
        <v>396</v>
      </c>
      <c r="E150" s="2598"/>
      <c r="F150" s="2598"/>
      <c r="G150" s="2598"/>
      <c r="H150" s="2598"/>
      <c r="I150" s="2598"/>
      <c r="J150" s="2598"/>
      <c r="K150" s="2598"/>
      <c r="L150" s="2598"/>
      <c r="M150" s="2598"/>
      <c r="N150" s="2598"/>
      <c r="O150" s="2598"/>
      <c r="P150" s="2598"/>
      <c r="Q150" s="2598"/>
      <c r="R150" s="2598"/>
      <c r="S150" s="2598"/>
      <c r="T150" s="2598"/>
      <c r="U150" s="2598"/>
      <c r="V150" s="2598"/>
      <c r="W150" s="2598"/>
      <c r="X150" s="2598"/>
      <c r="Y150" s="2598"/>
      <c r="Z150" s="2598"/>
      <c r="AA150" s="2598"/>
      <c r="AB150" s="2598"/>
      <c r="AC150" s="2598"/>
      <c r="AD150" s="2598"/>
      <c r="AE150" s="2598"/>
      <c r="AF150" s="2598"/>
      <c r="AG150" s="2598"/>
      <c r="AH150" s="2598"/>
      <c r="AI150" s="2598"/>
      <c r="AJ150" s="2598"/>
      <c r="AK150" s="2598"/>
    </row>
    <row r="151" spans="1:37" ht="15.75" thickBot="1">
      <c r="A151" s="3734"/>
      <c r="B151" s="3678" t="s">
        <v>645</v>
      </c>
      <c r="C151" s="3679"/>
      <c r="D151" s="3680"/>
      <c r="E151" s="2587"/>
      <c r="F151" s="2587"/>
      <c r="G151" s="2587"/>
      <c r="H151" s="2587"/>
      <c r="I151" s="2587"/>
      <c r="J151" s="2587"/>
      <c r="K151" s="2587"/>
      <c r="L151" s="2587"/>
      <c r="M151" s="2587"/>
      <c r="N151" s="2586"/>
      <c r="O151" s="2586"/>
      <c r="P151" s="2586"/>
      <c r="Q151" s="2587"/>
      <c r="R151" s="2587"/>
      <c r="S151" s="2587"/>
      <c r="T151" s="2587"/>
      <c r="U151" s="2587"/>
      <c r="V151" s="2587"/>
      <c r="W151" s="2587"/>
      <c r="X151" s="2587"/>
      <c r="Y151" s="2587"/>
      <c r="Z151" s="2586"/>
      <c r="AA151" s="2586"/>
      <c r="AB151" s="2586"/>
      <c r="AC151" s="2587"/>
      <c r="AD151" s="2587"/>
      <c r="AE151" s="2587"/>
      <c r="AF151" s="2587"/>
      <c r="AG151" s="2587"/>
      <c r="AH151" s="2587"/>
      <c r="AI151" s="2587"/>
      <c r="AJ151" s="2587"/>
      <c r="AK151" s="2587"/>
    </row>
    <row r="152" spans="1:37">
      <c r="A152" s="3729" t="s">
        <v>704</v>
      </c>
      <c r="B152" s="3714" t="s">
        <v>608</v>
      </c>
      <c r="C152" s="3715"/>
      <c r="D152" s="3716"/>
      <c r="E152" s="2623"/>
      <c r="F152" s="2623"/>
      <c r="G152" s="2623"/>
      <c r="H152" s="2623"/>
      <c r="I152" s="2623"/>
      <c r="J152" s="2623"/>
      <c r="K152" s="2623"/>
      <c r="L152" s="2623"/>
      <c r="M152" s="2623"/>
      <c r="N152" s="2623"/>
      <c r="O152" s="2623"/>
      <c r="P152" s="2623"/>
      <c r="Q152" s="2623"/>
      <c r="R152" s="2623"/>
      <c r="S152" s="2623"/>
      <c r="T152" s="2623"/>
      <c r="U152" s="2623"/>
      <c r="V152" s="2623"/>
      <c r="W152" s="2623"/>
      <c r="X152" s="2623"/>
      <c r="Y152" s="2623"/>
      <c r="Z152" s="2623"/>
      <c r="AA152" s="2623"/>
      <c r="AB152" s="2623"/>
      <c r="AC152" s="2623"/>
      <c r="AD152" s="2623"/>
      <c r="AE152" s="2623"/>
      <c r="AF152" s="2623"/>
      <c r="AG152" s="2623"/>
      <c r="AH152" s="2623"/>
      <c r="AI152" s="2623"/>
      <c r="AJ152" s="2623"/>
      <c r="AK152" s="2623"/>
    </row>
    <row r="153" spans="1:37">
      <c r="A153" s="3730"/>
      <c r="B153" s="2667" t="s">
        <v>628</v>
      </c>
      <c r="C153" s="3687" t="s">
        <v>610</v>
      </c>
      <c r="D153" s="3688"/>
      <c r="E153" s="2654"/>
      <c r="F153" s="2655"/>
      <c r="G153" s="2655"/>
      <c r="H153" s="2655"/>
      <c r="I153" s="2655"/>
      <c r="J153" s="2655"/>
      <c r="K153" s="2655"/>
      <c r="L153" s="2655"/>
      <c r="M153" s="2655"/>
      <c r="N153" s="2655"/>
      <c r="O153" s="2655"/>
      <c r="P153" s="2655"/>
      <c r="Q153" s="2654"/>
      <c r="R153" s="2655"/>
      <c r="S153" s="2655"/>
      <c r="T153" s="2655"/>
      <c r="U153" s="2655"/>
      <c r="V153" s="2655"/>
      <c r="W153" s="2655"/>
      <c r="X153" s="2655"/>
      <c r="Y153" s="2655"/>
      <c r="Z153" s="2655"/>
      <c r="AA153" s="2655"/>
      <c r="AB153" s="2655"/>
      <c r="AC153" s="2654"/>
      <c r="AD153" s="2655"/>
      <c r="AE153" s="2655"/>
      <c r="AF153" s="2655"/>
      <c r="AG153" s="2655"/>
      <c r="AH153" s="2654"/>
      <c r="AI153" s="2655"/>
      <c r="AJ153" s="2655"/>
      <c r="AK153" s="2655"/>
    </row>
    <row r="154" spans="1:37">
      <c r="A154" s="3730"/>
      <c r="B154" s="3726" t="s">
        <v>629</v>
      </c>
      <c r="C154" s="3689" t="s">
        <v>612</v>
      </c>
      <c r="D154" s="2662" t="s">
        <v>634</v>
      </c>
      <c r="E154" s="2663"/>
      <c r="F154" s="2663"/>
      <c r="G154" s="2663"/>
      <c r="H154" s="2663"/>
      <c r="I154" s="2663"/>
      <c r="J154" s="2663"/>
      <c r="K154" s="2663"/>
      <c r="L154" s="2663"/>
      <c r="M154" s="2663"/>
      <c r="N154" s="2663"/>
      <c r="O154" s="2663"/>
      <c r="P154" s="2663"/>
      <c r="Q154" s="2663"/>
      <c r="R154" s="2663"/>
      <c r="S154" s="2663"/>
      <c r="T154" s="2663"/>
      <c r="U154" s="2663"/>
      <c r="V154" s="2663"/>
      <c r="W154" s="2663"/>
      <c r="X154" s="2663"/>
      <c r="Y154" s="2663"/>
      <c r="Z154" s="2663"/>
      <c r="AA154" s="2663"/>
      <c r="AB154" s="2663"/>
      <c r="AC154" s="2663"/>
      <c r="AD154" s="2663"/>
      <c r="AE154" s="2663"/>
      <c r="AF154" s="2663"/>
      <c r="AG154" s="2663"/>
      <c r="AH154" s="2663"/>
      <c r="AI154" s="2663"/>
      <c r="AJ154" s="2663"/>
      <c r="AK154" s="2663"/>
    </row>
    <row r="155" spans="1:37">
      <c r="A155" s="3730"/>
      <c r="B155" s="3727"/>
      <c r="C155" s="3690"/>
      <c r="D155" s="2592" t="s">
        <v>395</v>
      </c>
      <c r="E155" s="2636"/>
      <c r="F155" s="2636"/>
      <c r="G155" s="2636"/>
      <c r="H155" s="2636"/>
      <c r="I155" s="2636"/>
      <c r="J155" s="2636"/>
      <c r="K155" s="2636"/>
      <c r="L155" s="2636"/>
      <c r="M155" s="2636"/>
      <c r="N155" s="2636"/>
      <c r="O155" s="2636"/>
      <c r="P155" s="2636"/>
      <c r="Q155" s="2636"/>
      <c r="R155" s="2636"/>
      <c r="S155" s="2636"/>
      <c r="T155" s="2636"/>
      <c r="U155" s="2636"/>
      <c r="V155" s="2636"/>
      <c r="W155" s="2636"/>
      <c r="X155" s="2636"/>
      <c r="Y155" s="2636"/>
      <c r="Z155" s="2636"/>
      <c r="AA155" s="2636"/>
      <c r="AB155" s="2636"/>
      <c r="AC155" s="2636"/>
      <c r="AD155" s="2636"/>
      <c r="AE155" s="2636"/>
      <c r="AF155" s="2636"/>
      <c r="AG155" s="2636"/>
      <c r="AH155" s="2636"/>
      <c r="AI155" s="2636"/>
      <c r="AJ155" s="2636"/>
      <c r="AK155" s="2636"/>
    </row>
    <row r="156" spans="1:37">
      <c r="A156" s="3730"/>
      <c r="B156" s="3728"/>
      <c r="C156" s="3691"/>
      <c r="D156" s="2591" t="s">
        <v>396</v>
      </c>
      <c r="E156" s="2639"/>
      <c r="F156" s="2639"/>
      <c r="G156" s="2639"/>
      <c r="H156" s="2639"/>
      <c r="I156" s="2639"/>
      <c r="J156" s="2639"/>
      <c r="K156" s="2639"/>
      <c r="L156" s="2639"/>
      <c r="M156" s="2639"/>
      <c r="N156" s="2639"/>
      <c r="O156" s="2639"/>
      <c r="P156" s="2639"/>
      <c r="Q156" s="2639"/>
      <c r="R156" s="2639"/>
      <c r="S156" s="2639"/>
      <c r="T156" s="2639"/>
      <c r="U156" s="2639"/>
      <c r="V156" s="2639"/>
      <c r="W156" s="2639"/>
      <c r="X156" s="2639"/>
      <c r="Y156" s="2639"/>
      <c r="Z156" s="2639"/>
      <c r="AA156" s="2639"/>
      <c r="AB156" s="2639"/>
      <c r="AC156" s="2639"/>
      <c r="AD156" s="2639"/>
      <c r="AE156" s="2639"/>
      <c r="AF156" s="2639"/>
      <c r="AG156" s="2639"/>
      <c r="AH156" s="2639"/>
      <c r="AI156" s="2639"/>
      <c r="AJ156" s="2639"/>
      <c r="AK156" s="2639"/>
    </row>
    <row r="157" spans="1:37">
      <c r="A157" s="3730"/>
      <c r="B157" s="3726" t="s">
        <v>630</v>
      </c>
      <c r="C157" s="3689" t="s">
        <v>612</v>
      </c>
      <c r="D157" s="2662" t="s">
        <v>634</v>
      </c>
      <c r="E157" s="2663"/>
      <c r="F157" s="2663"/>
      <c r="G157" s="2663"/>
      <c r="H157" s="2663"/>
      <c r="I157" s="2663"/>
      <c r="J157" s="2663"/>
      <c r="K157" s="2663"/>
      <c r="L157" s="2663"/>
      <c r="M157" s="2663"/>
      <c r="N157" s="2663"/>
      <c r="O157" s="2663"/>
      <c r="P157" s="2663"/>
      <c r="Q157" s="2663"/>
      <c r="R157" s="2663"/>
      <c r="S157" s="2663"/>
      <c r="T157" s="2663"/>
      <c r="U157" s="2663"/>
      <c r="V157" s="2663"/>
      <c r="W157" s="2663"/>
      <c r="X157" s="2663"/>
      <c r="Y157" s="2663"/>
      <c r="Z157" s="2663"/>
      <c r="AA157" s="2663"/>
      <c r="AB157" s="2663"/>
      <c r="AC157" s="2663"/>
      <c r="AD157" s="2663"/>
      <c r="AE157" s="2663"/>
      <c r="AF157" s="2663"/>
      <c r="AG157" s="2663"/>
      <c r="AH157" s="2663"/>
      <c r="AI157" s="2663"/>
      <c r="AJ157" s="2663"/>
      <c r="AK157" s="2663"/>
    </row>
    <row r="158" spans="1:37">
      <c r="A158" s="3730"/>
      <c r="B158" s="3727"/>
      <c r="C158" s="3690"/>
      <c r="D158" s="2592" t="s">
        <v>395</v>
      </c>
      <c r="E158" s="2636"/>
      <c r="F158" s="2636"/>
      <c r="G158" s="2636"/>
      <c r="H158" s="2636"/>
      <c r="I158" s="2636"/>
      <c r="J158" s="2636"/>
      <c r="K158" s="2636"/>
      <c r="L158" s="2636"/>
      <c r="M158" s="2636"/>
      <c r="N158" s="2636"/>
      <c r="O158" s="2636"/>
      <c r="P158" s="2636"/>
      <c r="Q158" s="2636"/>
      <c r="R158" s="2636"/>
      <c r="S158" s="2636"/>
      <c r="T158" s="2636"/>
      <c r="U158" s="2636"/>
      <c r="V158" s="2636"/>
      <c r="W158" s="2636"/>
      <c r="X158" s="2636"/>
      <c r="Y158" s="2636"/>
      <c r="Z158" s="2636"/>
      <c r="AA158" s="2636"/>
      <c r="AB158" s="2636"/>
      <c r="AC158" s="2636"/>
      <c r="AD158" s="2636"/>
      <c r="AE158" s="2636"/>
      <c r="AF158" s="2636"/>
      <c r="AG158" s="2636"/>
      <c r="AH158" s="2636"/>
      <c r="AI158" s="2636"/>
      <c r="AJ158" s="2636"/>
      <c r="AK158" s="2636"/>
    </row>
    <row r="159" spans="1:37">
      <c r="A159" s="3730"/>
      <c r="B159" s="3728"/>
      <c r="C159" s="3691"/>
      <c r="D159" s="2591" t="s">
        <v>396</v>
      </c>
      <c r="E159" s="2639"/>
      <c r="F159" s="2639"/>
      <c r="G159" s="2639"/>
      <c r="H159" s="2639"/>
      <c r="I159" s="2639"/>
      <c r="J159" s="2639"/>
      <c r="K159" s="2639"/>
      <c r="L159" s="2639"/>
      <c r="M159" s="2639"/>
      <c r="N159" s="2639"/>
      <c r="O159" s="2639"/>
      <c r="P159" s="2639"/>
      <c r="Q159" s="2639"/>
      <c r="R159" s="2639"/>
      <c r="S159" s="2639"/>
      <c r="T159" s="2639"/>
      <c r="U159" s="2639"/>
      <c r="V159" s="2639"/>
      <c r="W159" s="2639"/>
      <c r="X159" s="2639"/>
      <c r="Y159" s="2639"/>
      <c r="Z159" s="2639"/>
      <c r="AA159" s="2639"/>
      <c r="AB159" s="2639"/>
      <c r="AC159" s="2639"/>
      <c r="AD159" s="2639"/>
      <c r="AE159" s="2639"/>
      <c r="AF159" s="2639"/>
      <c r="AG159" s="2639"/>
      <c r="AH159" s="2639"/>
      <c r="AI159" s="2639"/>
      <c r="AJ159" s="2639"/>
      <c r="AK159" s="2639"/>
    </row>
    <row r="160" spans="1:37">
      <c r="A160" s="3730"/>
      <c r="B160" s="3726" t="s">
        <v>631</v>
      </c>
      <c r="C160" s="3689" t="s">
        <v>612</v>
      </c>
      <c r="D160" s="2662" t="s">
        <v>634</v>
      </c>
      <c r="E160" s="2663"/>
      <c r="F160" s="2663"/>
      <c r="G160" s="2663"/>
      <c r="H160" s="2663"/>
      <c r="I160" s="2663"/>
      <c r="J160" s="2663"/>
      <c r="K160" s="2663"/>
      <c r="L160" s="2663"/>
      <c r="M160" s="2663"/>
      <c r="N160" s="2663"/>
      <c r="O160" s="2663"/>
      <c r="P160" s="2663"/>
      <c r="Q160" s="2663"/>
      <c r="R160" s="2663"/>
      <c r="S160" s="2663"/>
      <c r="T160" s="2663"/>
      <c r="U160" s="2663"/>
      <c r="V160" s="2663"/>
      <c r="W160" s="2663"/>
      <c r="X160" s="2663"/>
      <c r="Y160" s="2663"/>
      <c r="Z160" s="2663"/>
      <c r="AA160" s="2663"/>
      <c r="AB160" s="2663"/>
      <c r="AC160" s="2663"/>
      <c r="AD160" s="2663"/>
      <c r="AE160" s="2663"/>
      <c r="AF160" s="2663"/>
      <c r="AG160" s="2663"/>
      <c r="AH160" s="2663"/>
      <c r="AI160" s="2663"/>
      <c r="AJ160" s="2663"/>
      <c r="AK160" s="2663"/>
    </row>
    <row r="161" spans="1:37">
      <c r="A161" s="3730"/>
      <c r="B161" s="3727"/>
      <c r="C161" s="3690"/>
      <c r="D161" s="2592" t="s">
        <v>395</v>
      </c>
      <c r="E161" s="2636"/>
      <c r="F161" s="2636"/>
      <c r="G161" s="2636"/>
      <c r="H161" s="2636"/>
      <c r="I161" s="2636"/>
      <c r="J161" s="2636"/>
      <c r="K161" s="2636"/>
      <c r="L161" s="2636"/>
      <c r="M161" s="2636"/>
      <c r="N161" s="2636"/>
      <c r="O161" s="2636"/>
      <c r="P161" s="2636"/>
      <c r="Q161" s="2636"/>
      <c r="R161" s="2636"/>
      <c r="S161" s="2636"/>
      <c r="T161" s="2636"/>
      <c r="U161" s="2636"/>
      <c r="V161" s="2636"/>
      <c r="W161" s="2636"/>
      <c r="X161" s="2636"/>
      <c r="Y161" s="2636"/>
      <c r="Z161" s="2636"/>
      <c r="AA161" s="2636"/>
      <c r="AB161" s="2636"/>
      <c r="AC161" s="2636"/>
      <c r="AD161" s="2636"/>
      <c r="AE161" s="2636"/>
      <c r="AF161" s="2636"/>
      <c r="AG161" s="2636"/>
      <c r="AH161" s="2636"/>
      <c r="AI161" s="2636"/>
      <c r="AJ161" s="2636"/>
      <c r="AK161" s="2636"/>
    </row>
    <row r="162" spans="1:37">
      <c r="A162" s="3730"/>
      <c r="B162" s="3728"/>
      <c r="C162" s="3691"/>
      <c r="D162" s="2591" t="s">
        <v>396</v>
      </c>
      <c r="E162" s="2639"/>
      <c r="F162" s="2639"/>
      <c r="G162" s="2639"/>
      <c r="H162" s="2639"/>
      <c r="I162" s="2639"/>
      <c r="J162" s="2639"/>
      <c r="K162" s="2639"/>
      <c r="L162" s="2639"/>
      <c r="M162" s="2639"/>
      <c r="N162" s="2639"/>
      <c r="O162" s="2639"/>
      <c r="P162" s="2639"/>
      <c r="Q162" s="2639"/>
      <c r="R162" s="2639"/>
      <c r="S162" s="2639"/>
      <c r="T162" s="2639"/>
      <c r="U162" s="2639"/>
      <c r="V162" s="2639"/>
      <c r="W162" s="2639"/>
      <c r="X162" s="2639"/>
      <c r="Y162" s="2639"/>
      <c r="Z162" s="2639"/>
      <c r="AA162" s="2639"/>
      <c r="AB162" s="2639"/>
      <c r="AC162" s="2639"/>
      <c r="AD162" s="2639"/>
      <c r="AE162" s="2639"/>
      <c r="AF162" s="2639"/>
      <c r="AG162" s="2639"/>
      <c r="AH162" s="2639"/>
      <c r="AI162" s="2639"/>
      <c r="AJ162" s="2639"/>
      <c r="AK162" s="2639"/>
    </row>
    <row r="163" spans="1:37">
      <c r="A163" s="3730"/>
      <c r="B163" s="3708" t="s">
        <v>629</v>
      </c>
      <c r="C163" s="3675" t="s">
        <v>613</v>
      </c>
      <c r="D163" s="2650" t="s">
        <v>634</v>
      </c>
      <c r="E163" s="2632"/>
      <c r="F163" s="2632"/>
      <c r="G163" s="2632"/>
      <c r="H163" s="2632"/>
      <c r="I163" s="2632"/>
      <c r="J163" s="2632"/>
      <c r="K163" s="2632"/>
      <c r="L163" s="2632"/>
      <c r="M163" s="2632"/>
      <c r="N163" s="2632"/>
      <c r="O163" s="2632"/>
      <c r="P163" s="2632"/>
      <c r="Q163" s="2632"/>
      <c r="R163" s="2632"/>
      <c r="S163" s="2632"/>
      <c r="T163" s="2632"/>
      <c r="U163" s="2632"/>
      <c r="V163" s="2632"/>
      <c r="W163" s="2632"/>
      <c r="X163" s="2632"/>
      <c r="Y163" s="2632"/>
      <c r="Z163" s="2632"/>
      <c r="AA163" s="2632"/>
      <c r="AB163" s="2632"/>
      <c r="AC163" s="2632"/>
      <c r="AD163" s="2632"/>
      <c r="AE163" s="2632"/>
      <c r="AF163" s="2632"/>
      <c r="AG163" s="2632"/>
      <c r="AH163" s="2632"/>
      <c r="AI163" s="2632"/>
      <c r="AJ163" s="2632"/>
      <c r="AK163" s="2632"/>
    </row>
    <row r="164" spans="1:37">
      <c r="A164" s="3730"/>
      <c r="B164" s="3709"/>
      <c r="C164" s="3676"/>
      <c r="D164" s="2633" t="s">
        <v>395</v>
      </c>
      <c r="E164" s="2635"/>
      <c r="F164" s="2635"/>
      <c r="G164" s="2635"/>
      <c r="H164" s="2635"/>
      <c r="I164" s="2635"/>
      <c r="J164" s="2635"/>
      <c r="K164" s="2635"/>
      <c r="L164" s="2635"/>
      <c r="M164" s="2635"/>
      <c r="N164" s="2635"/>
      <c r="O164" s="2635"/>
      <c r="P164" s="2635"/>
      <c r="Q164" s="2635"/>
      <c r="R164" s="2635"/>
      <c r="S164" s="2635"/>
      <c r="T164" s="2635"/>
      <c r="U164" s="2635"/>
      <c r="V164" s="2635"/>
      <c r="W164" s="2635"/>
      <c r="X164" s="2635"/>
      <c r="Y164" s="2635"/>
      <c r="Z164" s="2635"/>
      <c r="AA164" s="2635"/>
      <c r="AB164" s="2635"/>
      <c r="AC164" s="2635"/>
      <c r="AD164" s="2635"/>
      <c r="AE164" s="2635"/>
      <c r="AF164" s="2635"/>
      <c r="AG164" s="2635"/>
      <c r="AH164" s="2635"/>
      <c r="AI164" s="2635"/>
      <c r="AJ164" s="2635"/>
      <c r="AK164" s="2635"/>
    </row>
    <row r="165" spans="1:37">
      <c r="A165" s="3730"/>
      <c r="B165" s="3710"/>
      <c r="C165" s="3677"/>
      <c r="D165" s="2634" t="s">
        <v>396</v>
      </c>
      <c r="E165" s="2652"/>
      <c r="F165" s="2652"/>
      <c r="G165" s="2652"/>
      <c r="H165" s="2652"/>
      <c r="I165" s="2652"/>
      <c r="J165" s="2652"/>
      <c r="K165" s="2652"/>
      <c r="L165" s="2652"/>
      <c r="M165" s="2652"/>
      <c r="N165" s="2652"/>
      <c r="O165" s="2652"/>
      <c r="P165" s="2652"/>
      <c r="Q165" s="2652"/>
      <c r="R165" s="2652"/>
      <c r="S165" s="2652"/>
      <c r="T165" s="2652"/>
      <c r="U165" s="2652"/>
      <c r="V165" s="2652"/>
      <c r="W165" s="2652"/>
      <c r="X165" s="2652"/>
      <c r="Y165" s="2652"/>
      <c r="Z165" s="2652"/>
      <c r="AA165" s="2652"/>
      <c r="AB165" s="2652"/>
      <c r="AC165" s="2652"/>
      <c r="AD165" s="2652"/>
      <c r="AE165" s="2652"/>
      <c r="AF165" s="2652"/>
      <c r="AG165" s="2652"/>
      <c r="AH165" s="2652"/>
      <c r="AI165" s="2652"/>
      <c r="AJ165" s="2652"/>
      <c r="AK165" s="2652"/>
    </row>
    <row r="166" spans="1:37">
      <c r="A166" s="3730"/>
      <c r="B166" s="3708" t="s">
        <v>630</v>
      </c>
      <c r="C166" s="3675" t="s">
        <v>613</v>
      </c>
      <c r="D166" s="2650" t="s">
        <v>634</v>
      </c>
      <c r="E166" s="2632"/>
      <c r="F166" s="2632"/>
      <c r="G166" s="2632"/>
      <c r="H166" s="2632"/>
      <c r="I166" s="2632"/>
      <c r="J166" s="2632"/>
      <c r="K166" s="2632"/>
      <c r="L166" s="2632"/>
      <c r="M166" s="2632"/>
      <c r="N166" s="2632"/>
      <c r="O166" s="2632"/>
      <c r="P166" s="2632"/>
      <c r="Q166" s="2632"/>
      <c r="R166" s="2632"/>
      <c r="S166" s="2632"/>
      <c r="T166" s="2632"/>
      <c r="U166" s="2632"/>
      <c r="V166" s="2632"/>
      <c r="W166" s="2632"/>
      <c r="X166" s="2632"/>
      <c r="Y166" s="2632"/>
      <c r="Z166" s="2632"/>
      <c r="AA166" s="2632"/>
      <c r="AB166" s="2632"/>
      <c r="AC166" s="2632"/>
      <c r="AD166" s="2632"/>
      <c r="AE166" s="2632"/>
      <c r="AF166" s="2632"/>
      <c r="AG166" s="2632"/>
      <c r="AH166" s="2632"/>
      <c r="AI166" s="2632"/>
      <c r="AJ166" s="2632"/>
      <c r="AK166" s="2632"/>
    </row>
    <row r="167" spans="1:37">
      <c r="A167" s="3730"/>
      <c r="B167" s="3709"/>
      <c r="C167" s="3676"/>
      <c r="D167" s="2633" t="s">
        <v>395</v>
      </c>
      <c r="E167" s="2635"/>
      <c r="F167" s="2635"/>
      <c r="G167" s="2635"/>
      <c r="H167" s="2635"/>
      <c r="I167" s="2635"/>
      <c r="J167" s="2635"/>
      <c r="K167" s="2635"/>
      <c r="L167" s="2635"/>
      <c r="M167" s="2635"/>
      <c r="N167" s="2635"/>
      <c r="O167" s="2635"/>
      <c r="P167" s="2635"/>
      <c r="Q167" s="2635"/>
      <c r="R167" s="2635"/>
      <c r="S167" s="2635"/>
      <c r="T167" s="2635"/>
      <c r="U167" s="2635"/>
      <c r="V167" s="2635"/>
      <c r="W167" s="2635"/>
      <c r="X167" s="2635"/>
      <c r="Y167" s="2635"/>
      <c r="Z167" s="2635"/>
      <c r="AA167" s="2635"/>
      <c r="AB167" s="2635"/>
      <c r="AC167" s="2635"/>
      <c r="AD167" s="2635"/>
      <c r="AE167" s="2635"/>
      <c r="AF167" s="2635"/>
      <c r="AG167" s="2635"/>
      <c r="AH167" s="2635"/>
      <c r="AI167" s="2635"/>
      <c r="AJ167" s="2635"/>
      <c r="AK167" s="2635"/>
    </row>
    <row r="168" spans="1:37">
      <c r="A168" s="3730"/>
      <c r="B168" s="3710"/>
      <c r="C168" s="3677"/>
      <c r="D168" s="2634" t="s">
        <v>396</v>
      </c>
      <c r="E168" s="2652"/>
      <c r="F168" s="2652"/>
      <c r="G168" s="2652"/>
      <c r="H168" s="2652"/>
      <c r="I168" s="2652"/>
      <c r="J168" s="2652"/>
      <c r="K168" s="2652"/>
      <c r="L168" s="2652"/>
      <c r="M168" s="2652"/>
      <c r="N168" s="2652"/>
      <c r="O168" s="2652"/>
      <c r="P168" s="2652"/>
      <c r="Q168" s="2652"/>
      <c r="R168" s="2652"/>
      <c r="S168" s="2652"/>
      <c r="T168" s="2652"/>
      <c r="U168" s="2652"/>
      <c r="V168" s="2652"/>
      <c r="W168" s="2652"/>
      <c r="X168" s="2652"/>
      <c r="Y168" s="2652"/>
      <c r="Z168" s="2652"/>
      <c r="AA168" s="2652"/>
      <c r="AB168" s="2652"/>
      <c r="AC168" s="2652"/>
      <c r="AD168" s="2652"/>
      <c r="AE168" s="2652"/>
      <c r="AF168" s="2652"/>
      <c r="AG168" s="2652"/>
      <c r="AH168" s="2652"/>
      <c r="AI168" s="2652"/>
      <c r="AJ168" s="2652"/>
      <c r="AK168" s="2652"/>
    </row>
    <row r="169" spans="1:37">
      <c r="A169" s="3730"/>
      <c r="B169" s="3709" t="s">
        <v>631</v>
      </c>
      <c r="C169" s="3676" t="s">
        <v>613</v>
      </c>
      <c r="D169" s="2629" t="s">
        <v>634</v>
      </c>
      <c r="E169" s="2630"/>
      <c r="F169" s="2630"/>
      <c r="G169" s="2630"/>
      <c r="H169" s="2630"/>
      <c r="I169" s="2630"/>
      <c r="J169" s="2630"/>
      <c r="K169" s="2630"/>
      <c r="L169" s="2630"/>
      <c r="M169" s="2630"/>
      <c r="N169" s="2630"/>
      <c r="O169" s="2630"/>
      <c r="P169" s="2630"/>
      <c r="Q169" s="2630"/>
      <c r="R169" s="2630"/>
      <c r="S169" s="2630"/>
      <c r="T169" s="2630"/>
      <c r="U169" s="2630"/>
      <c r="V169" s="2630"/>
      <c r="W169" s="2630"/>
      <c r="X169" s="2630"/>
      <c r="Y169" s="2630"/>
      <c r="Z169" s="2630"/>
      <c r="AA169" s="2630"/>
      <c r="AB169" s="2630"/>
      <c r="AC169" s="2630"/>
      <c r="AD169" s="2630"/>
      <c r="AE169" s="2630"/>
      <c r="AF169" s="2630"/>
      <c r="AG169" s="2630"/>
      <c r="AH169" s="2630"/>
      <c r="AI169" s="2630"/>
      <c r="AJ169" s="2630"/>
      <c r="AK169" s="2630"/>
    </row>
    <row r="170" spans="1:37">
      <c r="A170" s="3730"/>
      <c r="B170" s="3709"/>
      <c r="C170" s="3676"/>
      <c r="D170" s="2633" t="s">
        <v>395</v>
      </c>
      <c r="E170" s="2671"/>
      <c r="F170" s="2671"/>
      <c r="G170" s="2671"/>
      <c r="H170" s="2671"/>
      <c r="I170" s="2671"/>
      <c r="J170" s="2671"/>
      <c r="K170" s="2671"/>
      <c r="L170" s="2671"/>
      <c r="M170" s="2671"/>
      <c r="N170" s="2671"/>
      <c r="O170" s="2671"/>
      <c r="P170" s="2671"/>
      <c r="Q170" s="2671"/>
      <c r="R170" s="2671"/>
      <c r="S170" s="2671"/>
      <c r="T170" s="2671"/>
      <c r="U170" s="2671"/>
      <c r="V170" s="2671"/>
      <c r="W170" s="2671"/>
      <c r="X170" s="2671"/>
      <c r="Y170" s="2671"/>
      <c r="Z170" s="2671"/>
      <c r="AA170" s="2671"/>
      <c r="AB170" s="2671"/>
      <c r="AC170" s="2671"/>
      <c r="AD170" s="2671"/>
      <c r="AE170" s="2671"/>
      <c r="AF170" s="2671"/>
      <c r="AG170" s="2671"/>
      <c r="AH170" s="2671"/>
      <c r="AI170" s="2671"/>
      <c r="AJ170" s="2671"/>
      <c r="AK170" s="2671"/>
    </row>
    <row r="171" spans="1:37">
      <c r="A171" s="3730"/>
      <c r="B171" s="3709"/>
      <c r="C171" s="3677"/>
      <c r="D171" s="2634" t="s">
        <v>396</v>
      </c>
      <c r="E171" s="2652"/>
      <c r="F171" s="2652"/>
      <c r="G171" s="2652"/>
      <c r="H171" s="2652"/>
      <c r="I171" s="2652"/>
      <c r="J171" s="2652"/>
      <c r="K171" s="2652"/>
      <c r="L171" s="2652"/>
      <c r="M171" s="2652"/>
      <c r="N171" s="2652"/>
      <c r="O171" s="2652"/>
      <c r="P171" s="2652"/>
      <c r="Q171" s="2652"/>
      <c r="R171" s="2652"/>
      <c r="S171" s="2652"/>
      <c r="T171" s="2652"/>
      <c r="U171" s="2652"/>
      <c r="V171" s="2652"/>
      <c r="W171" s="2652"/>
      <c r="X171" s="2652"/>
      <c r="Y171" s="2652"/>
      <c r="Z171" s="2652"/>
      <c r="AA171" s="2652"/>
      <c r="AB171" s="2652"/>
      <c r="AC171" s="2652"/>
      <c r="AD171" s="2652"/>
      <c r="AE171" s="2652"/>
      <c r="AF171" s="2652"/>
      <c r="AG171" s="2652"/>
      <c r="AH171" s="2652"/>
      <c r="AI171" s="2652"/>
      <c r="AJ171" s="2652"/>
      <c r="AK171" s="2652"/>
    </row>
    <row r="172" spans="1:37" ht="15.75" thickBot="1">
      <c r="A172" s="3731"/>
      <c r="B172" s="3678" t="s">
        <v>645</v>
      </c>
      <c r="C172" s="3679"/>
      <c r="D172" s="3680"/>
      <c r="E172" s="2595"/>
      <c r="F172" s="2595"/>
      <c r="G172" s="2595"/>
      <c r="H172" s="2595"/>
      <c r="I172" s="2595"/>
      <c r="J172" s="2595"/>
      <c r="K172" s="2595"/>
      <c r="L172" s="2595"/>
      <c r="M172" s="2595"/>
      <c r="N172" s="2594"/>
      <c r="O172" s="2594"/>
      <c r="P172" s="2594"/>
      <c r="Q172" s="2595"/>
      <c r="R172" s="2595"/>
      <c r="S172" s="2595"/>
      <c r="T172" s="2595"/>
      <c r="U172" s="2595"/>
      <c r="V172" s="2595"/>
      <c r="W172" s="2595"/>
      <c r="X172" s="2595"/>
      <c r="Y172" s="2595"/>
      <c r="Z172" s="2594"/>
      <c r="AA172" s="2594"/>
      <c r="AB172" s="2594"/>
      <c r="AC172" s="2595"/>
      <c r="AD172" s="2595"/>
      <c r="AE172" s="2595"/>
      <c r="AF172" s="2595"/>
      <c r="AG172" s="2595"/>
      <c r="AH172" s="2595"/>
      <c r="AI172" s="2595"/>
      <c r="AJ172" s="2595"/>
      <c r="AK172" s="2595"/>
    </row>
    <row r="173" spans="1:37" ht="15" customHeight="1">
      <c r="A173" s="3735" t="s">
        <v>712</v>
      </c>
      <c r="B173" s="3714" t="s">
        <v>608</v>
      </c>
      <c r="C173" s="3715"/>
      <c r="D173" s="3716"/>
      <c r="E173" s="2829"/>
      <c r="F173" s="2829"/>
      <c r="G173" s="2829"/>
      <c r="H173" s="2829"/>
      <c r="I173" s="2829"/>
      <c r="J173" s="2829"/>
      <c r="K173" s="2829"/>
      <c r="L173" s="2829"/>
      <c r="M173" s="2829"/>
      <c r="N173" s="2829"/>
      <c r="O173" s="2829"/>
      <c r="P173" s="2830"/>
      <c r="Q173" s="2829"/>
      <c r="R173" s="2829"/>
      <c r="S173" s="2829"/>
      <c r="T173" s="2829"/>
      <c r="U173" s="2829"/>
      <c r="V173" s="2829"/>
      <c r="W173" s="2829"/>
      <c r="X173" s="2829"/>
      <c r="Y173" s="2829"/>
      <c r="Z173" s="2829"/>
      <c r="AA173" s="2829"/>
      <c r="AB173" s="2830"/>
      <c r="AC173" s="2829"/>
      <c r="AD173" s="2829"/>
      <c r="AE173" s="2829"/>
      <c r="AF173" s="2829"/>
      <c r="AG173" s="2829"/>
      <c r="AH173" s="2829"/>
      <c r="AI173" s="2829"/>
      <c r="AJ173" s="2829"/>
      <c r="AK173" s="2829"/>
    </row>
    <row r="174" spans="1:37" ht="60" customHeight="1">
      <c r="A174" s="3736"/>
      <c r="B174" s="2670" t="s">
        <v>713</v>
      </c>
      <c r="C174" s="3687" t="s">
        <v>610</v>
      </c>
      <c r="D174" s="3688"/>
      <c r="E174" s="2654"/>
      <c r="F174" s="2655"/>
      <c r="G174" s="2655"/>
      <c r="H174" s="2655"/>
      <c r="I174" s="2655"/>
      <c r="J174" s="2655"/>
      <c r="K174" s="2655"/>
      <c r="L174" s="2655"/>
      <c r="M174" s="2655"/>
      <c r="N174" s="2655"/>
      <c r="O174" s="2655"/>
      <c r="P174" s="2655"/>
      <c r="Q174" s="2655"/>
      <c r="R174" s="2655"/>
      <c r="S174" s="2655"/>
      <c r="T174" s="2655"/>
      <c r="U174" s="2655"/>
      <c r="V174" s="2655"/>
      <c r="W174" s="2655"/>
      <c r="X174" s="2655"/>
      <c r="Y174" s="2655"/>
      <c r="Z174" s="2655"/>
      <c r="AA174" s="2655"/>
      <c r="AB174" s="2655"/>
      <c r="AC174" s="2655"/>
      <c r="AD174" s="2655"/>
      <c r="AE174" s="2655"/>
      <c r="AF174" s="2655"/>
      <c r="AG174" s="2655"/>
      <c r="AH174" s="2655"/>
      <c r="AI174" s="2655"/>
      <c r="AJ174" s="2655"/>
      <c r="AK174" s="2831"/>
    </row>
    <row r="175" spans="1:37" ht="15" customHeight="1">
      <c r="A175" s="3736"/>
      <c r="B175" s="3853" t="s">
        <v>714</v>
      </c>
      <c r="C175" s="3689" t="s">
        <v>612</v>
      </c>
      <c r="D175" s="2662" t="s">
        <v>634</v>
      </c>
      <c r="E175" s="2642"/>
      <c r="F175" s="2642"/>
      <c r="G175" s="2642"/>
      <c r="H175" s="2642"/>
      <c r="I175" s="2642"/>
      <c r="J175" s="2642"/>
      <c r="K175" s="2642"/>
      <c r="L175" s="2642"/>
      <c r="M175" s="2642"/>
      <c r="N175" s="2642"/>
      <c r="O175" s="2642"/>
      <c r="P175" s="2642"/>
      <c r="Q175" s="2642"/>
      <c r="R175" s="2642"/>
      <c r="S175" s="2642"/>
      <c r="T175" s="2642"/>
      <c r="U175" s="2642"/>
      <c r="V175" s="2642"/>
      <c r="W175" s="2642"/>
      <c r="X175" s="2642"/>
      <c r="Y175" s="2642"/>
      <c r="Z175" s="2642"/>
      <c r="AA175" s="2642"/>
      <c r="AB175" s="2642"/>
      <c r="AC175" s="2642"/>
      <c r="AD175" s="2642"/>
      <c r="AE175" s="2642"/>
      <c r="AF175" s="2642"/>
      <c r="AG175" s="2642"/>
      <c r="AH175" s="2642"/>
      <c r="AI175" s="2642"/>
      <c r="AJ175" s="2642"/>
      <c r="AK175" s="2642"/>
    </row>
    <row r="176" spans="1:37">
      <c r="A176" s="3736"/>
      <c r="B176" s="3727"/>
      <c r="C176" s="3690"/>
      <c r="D176" s="2592" t="s">
        <v>395</v>
      </c>
      <c r="E176" s="2636"/>
      <c r="F176" s="2636"/>
      <c r="G176" s="2636"/>
      <c r="H176" s="2636"/>
      <c r="I176" s="2636"/>
      <c r="J176" s="2636"/>
      <c r="K176" s="2636"/>
      <c r="L176" s="2636"/>
      <c r="M176" s="2636"/>
      <c r="N176" s="2636"/>
      <c r="O176" s="2636"/>
      <c r="P176" s="2636"/>
      <c r="Q176" s="2636"/>
      <c r="R176" s="2636"/>
      <c r="S176" s="2636"/>
      <c r="T176" s="2636"/>
      <c r="U176" s="2636"/>
      <c r="V176" s="2636"/>
      <c r="W176" s="2636"/>
      <c r="X176" s="2636"/>
      <c r="Y176" s="2636"/>
      <c r="Z176" s="2636"/>
      <c r="AA176" s="2636"/>
      <c r="AB176" s="2636"/>
      <c r="AC176" s="2636"/>
      <c r="AD176" s="2636"/>
      <c r="AE176" s="2636"/>
      <c r="AF176" s="2636"/>
      <c r="AG176" s="2636"/>
      <c r="AH176" s="2636"/>
      <c r="AI176" s="2636"/>
      <c r="AJ176" s="2636"/>
      <c r="AK176" s="2636"/>
    </row>
    <row r="177" spans="1:37">
      <c r="A177" s="3736"/>
      <c r="B177" s="3728"/>
      <c r="C177" s="3691"/>
      <c r="D177" s="2591" t="s">
        <v>396</v>
      </c>
      <c r="E177" s="2639"/>
      <c r="F177" s="2639"/>
      <c r="G177" s="2639"/>
      <c r="H177" s="2639"/>
      <c r="I177" s="2639"/>
      <c r="J177" s="2639"/>
      <c r="K177" s="2639"/>
      <c r="L177" s="2639"/>
      <c r="M177" s="2639"/>
      <c r="N177" s="2639"/>
      <c r="O177" s="2639"/>
      <c r="P177" s="2639"/>
      <c r="Q177" s="2639"/>
      <c r="R177" s="2639"/>
      <c r="S177" s="2639"/>
      <c r="T177" s="2639"/>
      <c r="U177" s="2639"/>
      <c r="V177" s="2639"/>
      <c r="W177" s="2639"/>
      <c r="X177" s="2639"/>
      <c r="Y177" s="2639"/>
      <c r="Z177" s="2639"/>
      <c r="AA177" s="2639"/>
      <c r="AB177" s="2639"/>
      <c r="AC177" s="2639"/>
      <c r="AD177" s="2639"/>
      <c r="AE177" s="2639"/>
      <c r="AF177" s="2639"/>
      <c r="AG177" s="2639"/>
      <c r="AH177" s="2639"/>
      <c r="AI177" s="2639"/>
      <c r="AJ177" s="2639"/>
      <c r="AK177" s="2639"/>
    </row>
    <row r="178" spans="1:37" ht="15" customHeight="1">
      <c r="A178" s="3736"/>
      <c r="B178" s="3747" t="s">
        <v>711</v>
      </c>
      <c r="C178" s="3689" t="s">
        <v>612</v>
      </c>
      <c r="D178" s="2662" t="s">
        <v>634</v>
      </c>
      <c r="E178" s="2663"/>
      <c r="F178" s="2663"/>
      <c r="G178" s="2663"/>
      <c r="H178" s="2663"/>
      <c r="I178" s="2663"/>
      <c r="J178" s="2663"/>
      <c r="K178" s="2663"/>
      <c r="L178" s="2663"/>
      <c r="M178" s="2663"/>
      <c r="N178" s="2663"/>
      <c r="O178" s="2663"/>
      <c r="P178" s="2663"/>
      <c r="Q178" s="2663"/>
      <c r="R178" s="2663"/>
      <c r="S178" s="2663"/>
      <c r="T178" s="2663"/>
      <c r="U178" s="2663"/>
      <c r="V178" s="2663"/>
      <c r="W178" s="2663"/>
      <c r="X178" s="2663"/>
      <c r="Y178" s="2663"/>
      <c r="Z178" s="2663"/>
      <c r="AA178" s="2663"/>
      <c r="AB178" s="2663"/>
      <c r="AC178" s="2663"/>
      <c r="AD178" s="2663"/>
      <c r="AE178" s="2663"/>
      <c r="AF178" s="2663"/>
      <c r="AG178" s="2663"/>
      <c r="AH178" s="2663"/>
      <c r="AI178" s="2663"/>
      <c r="AJ178" s="2663"/>
      <c r="AK178" s="2663"/>
    </row>
    <row r="179" spans="1:37">
      <c r="A179" s="3736"/>
      <c r="B179" s="3727"/>
      <c r="C179" s="3690"/>
      <c r="D179" s="2592" t="s">
        <v>395</v>
      </c>
      <c r="E179" s="2636"/>
      <c r="F179" s="2636"/>
      <c r="G179" s="2636"/>
      <c r="H179" s="2636"/>
      <c r="I179" s="2636"/>
      <c r="J179" s="2636"/>
      <c r="K179" s="2636"/>
      <c r="L179" s="2636"/>
      <c r="M179" s="2636"/>
      <c r="N179" s="2636"/>
      <c r="O179" s="2636"/>
      <c r="P179" s="2636"/>
      <c r="Q179" s="2636"/>
      <c r="R179" s="2636"/>
      <c r="S179" s="2636"/>
      <c r="T179" s="2636"/>
      <c r="U179" s="2636"/>
      <c r="V179" s="2636"/>
      <c r="W179" s="2636"/>
      <c r="X179" s="2636"/>
      <c r="Y179" s="2636"/>
      <c r="Z179" s="2636"/>
      <c r="AA179" s="2636"/>
      <c r="AB179" s="2636"/>
      <c r="AC179" s="2636"/>
      <c r="AD179" s="2636"/>
      <c r="AE179" s="2636"/>
      <c r="AF179" s="2636"/>
      <c r="AG179" s="2636"/>
      <c r="AH179" s="2636"/>
      <c r="AI179" s="2636"/>
      <c r="AJ179" s="2636"/>
      <c r="AK179" s="2636"/>
    </row>
    <row r="180" spans="1:37">
      <c r="A180" s="3736"/>
      <c r="B180" s="3728"/>
      <c r="C180" s="3691"/>
      <c r="D180" s="2591" t="s">
        <v>396</v>
      </c>
      <c r="E180" s="2639"/>
      <c r="F180" s="2639"/>
      <c r="G180" s="2639"/>
      <c r="H180" s="2639"/>
      <c r="I180" s="2639"/>
      <c r="J180" s="2639"/>
      <c r="K180" s="2639"/>
      <c r="L180" s="2639"/>
      <c r="M180" s="2639"/>
      <c r="N180" s="2639"/>
      <c r="O180" s="2639"/>
      <c r="P180" s="2639"/>
      <c r="Q180" s="2639"/>
      <c r="R180" s="2639"/>
      <c r="S180" s="2639"/>
      <c r="T180" s="2639"/>
      <c r="U180" s="2639"/>
      <c r="V180" s="2639"/>
      <c r="W180" s="2639"/>
      <c r="X180" s="2639"/>
      <c r="Y180" s="2639"/>
      <c r="Z180" s="2639"/>
      <c r="AA180" s="2639"/>
      <c r="AB180" s="2639"/>
      <c r="AC180" s="2639"/>
      <c r="AD180" s="2639"/>
      <c r="AE180" s="2639"/>
      <c r="AF180" s="2639"/>
      <c r="AG180" s="2639"/>
      <c r="AH180" s="2639"/>
      <c r="AI180" s="2639"/>
      <c r="AJ180" s="2639"/>
      <c r="AK180" s="2639"/>
    </row>
    <row r="181" spans="1:37" ht="15" customHeight="1">
      <c r="A181" s="3736"/>
      <c r="B181" s="3853" t="s">
        <v>714</v>
      </c>
      <c r="C181" s="3676" t="s">
        <v>613</v>
      </c>
      <c r="D181" s="2629" t="s">
        <v>634</v>
      </c>
      <c r="E181" s="2630"/>
      <c r="F181" s="2630"/>
      <c r="G181" s="2630"/>
      <c r="H181" s="2630"/>
      <c r="I181" s="2630"/>
      <c r="J181" s="2630"/>
      <c r="K181" s="2630"/>
      <c r="L181" s="2630"/>
      <c r="M181" s="2630"/>
      <c r="N181" s="2630"/>
      <c r="O181" s="2630"/>
      <c r="P181" s="2630"/>
      <c r="Q181" s="2630"/>
      <c r="R181" s="2630"/>
      <c r="S181" s="2630"/>
      <c r="T181" s="2630"/>
      <c r="U181" s="2630"/>
      <c r="V181" s="2630"/>
      <c r="W181" s="2630"/>
      <c r="X181" s="2630"/>
      <c r="Y181" s="2630"/>
      <c r="Z181" s="2630"/>
      <c r="AA181" s="2630"/>
      <c r="AB181" s="2630"/>
      <c r="AC181" s="2630"/>
      <c r="AD181" s="2630"/>
      <c r="AE181" s="2630"/>
      <c r="AF181" s="2630"/>
      <c r="AG181" s="2630"/>
      <c r="AH181" s="2630"/>
      <c r="AI181" s="2630"/>
      <c r="AJ181" s="2630"/>
      <c r="AK181" s="2630"/>
    </row>
    <row r="182" spans="1:37">
      <c r="A182" s="3736"/>
      <c r="B182" s="3727"/>
      <c r="C182" s="3676"/>
      <c r="D182" s="2633" t="s">
        <v>395</v>
      </c>
      <c r="E182" s="2635"/>
      <c r="F182" s="2635"/>
      <c r="G182" s="2635"/>
      <c r="H182" s="2635"/>
      <c r="I182" s="2635"/>
      <c r="J182" s="2635"/>
      <c r="K182" s="2635"/>
      <c r="L182" s="2635"/>
      <c r="M182" s="2635"/>
      <c r="N182" s="2635"/>
      <c r="O182" s="2635"/>
      <c r="P182" s="2635"/>
      <c r="Q182" s="2635"/>
      <c r="R182" s="2635"/>
      <c r="S182" s="2635"/>
      <c r="T182" s="2635"/>
      <c r="U182" s="2635"/>
      <c r="V182" s="2635"/>
      <c r="W182" s="2635"/>
      <c r="X182" s="2635"/>
      <c r="Y182" s="2635"/>
      <c r="Z182" s="2635"/>
      <c r="AA182" s="2635"/>
      <c r="AB182" s="2635"/>
      <c r="AC182" s="2635"/>
      <c r="AD182" s="2635"/>
      <c r="AE182" s="2635"/>
      <c r="AF182" s="2635"/>
      <c r="AG182" s="2635"/>
      <c r="AH182" s="2635"/>
      <c r="AI182" s="2635"/>
      <c r="AJ182" s="2635"/>
      <c r="AK182" s="2635"/>
    </row>
    <row r="183" spans="1:37">
      <c r="A183" s="3736"/>
      <c r="B183" s="3728"/>
      <c r="C183" s="3676"/>
      <c r="D183" s="2672" t="s">
        <v>396</v>
      </c>
      <c r="E183" s="2671"/>
      <c r="F183" s="2671"/>
      <c r="G183" s="2671"/>
      <c r="H183" s="2671"/>
      <c r="I183" s="2671"/>
      <c r="J183" s="2671"/>
      <c r="K183" s="2671"/>
      <c r="L183" s="2671"/>
      <c r="M183" s="2671"/>
      <c r="N183" s="2671"/>
      <c r="O183" s="2671"/>
      <c r="P183" s="2671"/>
      <c r="Q183" s="2671"/>
      <c r="R183" s="2671"/>
      <c r="S183" s="2671"/>
      <c r="T183" s="2671"/>
      <c r="U183" s="2671"/>
      <c r="V183" s="2671"/>
      <c r="W183" s="2671"/>
      <c r="X183" s="2671"/>
      <c r="Y183" s="2671"/>
      <c r="Z183" s="2671"/>
      <c r="AA183" s="2671"/>
      <c r="AB183" s="2671"/>
      <c r="AC183" s="2671"/>
      <c r="AD183" s="2671"/>
      <c r="AE183" s="2671"/>
      <c r="AF183" s="2671"/>
      <c r="AG183" s="2671"/>
      <c r="AH183" s="2671"/>
      <c r="AI183" s="2671"/>
      <c r="AJ183" s="2671"/>
      <c r="AK183" s="2671"/>
    </row>
    <row r="184" spans="1:37">
      <c r="A184" s="3736"/>
      <c r="B184" s="3747" t="s">
        <v>711</v>
      </c>
      <c r="C184" s="3675" t="s">
        <v>613</v>
      </c>
      <c r="D184" s="2650" t="s">
        <v>634</v>
      </c>
      <c r="E184" s="2632"/>
      <c r="F184" s="2632"/>
      <c r="G184" s="2632"/>
      <c r="H184" s="2632"/>
      <c r="I184" s="2632"/>
      <c r="J184" s="2632"/>
      <c r="K184" s="2632"/>
      <c r="L184" s="2632"/>
      <c r="M184" s="2632"/>
      <c r="N184" s="2632"/>
      <c r="O184" s="2632"/>
      <c r="P184" s="2632"/>
      <c r="Q184" s="2632"/>
      <c r="R184" s="2632"/>
      <c r="S184" s="2632"/>
      <c r="T184" s="2632"/>
      <c r="U184" s="2632"/>
      <c r="V184" s="2632"/>
      <c r="W184" s="2632"/>
      <c r="X184" s="2632"/>
      <c r="Y184" s="2632"/>
      <c r="Z184" s="2632"/>
      <c r="AA184" s="2632"/>
      <c r="AB184" s="2632"/>
      <c r="AC184" s="2632"/>
      <c r="AD184" s="2632"/>
      <c r="AE184" s="2632"/>
      <c r="AF184" s="2632"/>
      <c r="AG184" s="2632"/>
      <c r="AH184" s="2632"/>
      <c r="AI184" s="2632"/>
      <c r="AJ184" s="2632"/>
      <c r="AK184" s="2632"/>
    </row>
    <row r="185" spans="1:37">
      <c r="A185" s="3736"/>
      <c r="B185" s="3727"/>
      <c r="C185" s="3676"/>
      <c r="D185" s="2633" t="s">
        <v>395</v>
      </c>
      <c r="E185" s="2635"/>
      <c r="F185" s="2635"/>
      <c r="G185" s="2635"/>
      <c r="H185" s="2635"/>
      <c r="I185" s="2635"/>
      <c r="J185" s="2635"/>
      <c r="K185" s="2635"/>
      <c r="L185" s="2635"/>
      <c r="M185" s="2635"/>
      <c r="N185" s="2635"/>
      <c r="O185" s="2635"/>
      <c r="P185" s="2635"/>
      <c r="Q185" s="2635"/>
      <c r="R185" s="2635"/>
      <c r="S185" s="2635"/>
      <c r="T185" s="2635"/>
      <c r="U185" s="2635"/>
      <c r="V185" s="2635"/>
      <c r="W185" s="2635"/>
      <c r="X185" s="2635"/>
      <c r="Y185" s="2635"/>
      <c r="Z185" s="2635"/>
      <c r="AA185" s="2635"/>
      <c r="AB185" s="2635"/>
      <c r="AC185" s="2635"/>
      <c r="AD185" s="2635"/>
      <c r="AE185" s="2635"/>
      <c r="AF185" s="2635"/>
      <c r="AG185" s="2635"/>
      <c r="AH185" s="2635"/>
      <c r="AI185" s="2635"/>
      <c r="AJ185" s="2635"/>
      <c r="AK185" s="2635"/>
    </row>
    <row r="186" spans="1:37">
      <c r="A186" s="3736"/>
      <c r="B186" s="3728"/>
      <c r="C186" s="3677"/>
      <c r="D186" s="2634" t="s">
        <v>396</v>
      </c>
      <c r="E186" s="2652"/>
      <c r="F186" s="2652"/>
      <c r="G186" s="2652"/>
      <c r="H186" s="2652"/>
      <c r="I186" s="2652"/>
      <c r="J186" s="2652"/>
      <c r="K186" s="2652"/>
      <c r="L186" s="2652"/>
      <c r="M186" s="2652"/>
      <c r="N186" s="2652"/>
      <c r="O186" s="2652"/>
      <c r="P186" s="2652"/>
      <c r="Q186" s="2652"/>
      <c r="R186" s="2652"/>
      <c r="S186" s="2652"/>
      <c r="T186" s="2652"/>
      <c r="U186" s="2652"/>
      <c r="V186" s="2652"/>
      <c r="W186" s="2652"/>
      <c r="X186" s="2652"/>
      <c r="Y186" s="2652"/>
      <c r="Z186" s="2652"/>
      <c r="AA186" s="2652"/>
      <c r="AB186" s="2652"/>
      <c r="AC186" s="2652"/>
      <c r="AD186" s="2652"/>
      <c r="AE186" s="2652"/>
      <c r="AF186" s="2652"/>
      <c r="AG186" s="2652"/>
      <c r="AH186" s="2652"/>
      <c r="AI186" s="2652"/>
      <c r="AJ186" s="2652"/>
      <c r="AK186" s="2652"/>
    </row>
    <row r="187" spans="1:37" ht="15.75" customHeight="1" thickBot="1">
      <c r="A187" s="3737"/>
      <c r="B187" s="3678" t="s">
        <v>645</v>
      </c>
      <c r="C187" s="3679"/>
      <c r="D187" s="3680"/>
      <c r="E187" s="2813"/>
      <c r="F187" s="2813"/>
      <c r="G187" s="2813"/>
      <c r="H187" s="2813"/>
      <c r="I187" s="2813"/>
      <c r="J187" s="2813"/>
      <c r="K187" s="2813"/>
      <c r="L187" s="2813"/>
      <c r="M187" s="2813"/>
      <c r="N187" s="2814"/>
      <c r="O187" s="2814"/>
      <c r="P187" s="2814"/>
      <c r="Q187" s="2813"/>
      <c r="R187" s="2813"/>
      <c r="S187" s="2813"/>
      <c r="T187" s="2813"/>
      <c r="U187" s="2813"/>
      <c r="V187" s="2813"/>
      <c r="W187" s="2813"/>
      <c r="X187" s="2813"/>
      <c r="Y187" s="2813"/>
      <c r="Z187" s="2814"/>
      <c r="AA187" s="2814"/>
      <c r="AB187" s="2814"/>
      <c r="AC187" s="2813"/>
      <c r="AD187" s="2813"/>
      <c r="AE187" s="2813"/>
      <c r="AF187" s="2813"/>
      <c r="AG187" s="2813"/>
      <c r="AH187" s="2813"/>
      <c r="AI187" s="2813"/>
      <c r="AJ187" s="2813"/>
      <c r="AK187" s="2813"/>
    </row>
    <row r="188" spans="1:37" ht="15.75" thickBot="1">
      <c r="A188" s="3739" t="s">
        <v>632</v>
      </c>
      <c r="B188" s="3740"/>
      <c r="C188" s="3740"/>
      <c r="D188" s="3741"/>
      <c r="E188" s="2622"/>
      <c r="F188" s="2622"/>
      <c r="G188" s="2622"/>
      <c r="H188" s="2622"/>
      <c r="I188" s="2622"/>
      <c r="J188" s="2622"/>
      <c r="K188" s="2622"/>
      <c r="L188" s="2622"/>
      <c r="M188" s="2622"/>
      <c r="N188" s="2622"/>
      <c r="O188" s="2622"/>
      <c r="P188" s="2622"/>
      <c r="Q188" s="2622"/>
      <c r="R188" s="2622"/>
      <c r="S188" s="2622"/>
      <c r="T188" s="2622"/>
      <c r="U188" s="2622"/>
      <c r="V188" s="2622"/>
      <c r="W188" s="2622"/>
      <c r="X188" s="2622"/>
      <c r="Y188" s="2622"/>
      <c r="Z188" s="2622"/>
      <c r="AA188" s="2622"/>
      <c r="AB188" s="2622"/>
      <c r="AC188" s="2622"/>
      <c r="AD188" s="2622"/>
      <c r="AE188" s="2622"/>
      <c r="AF188" s="2622"/>
      <c r="AG188" s="2622"/>
      <c r="AH188" s="2622"/>
      <c r="AI188" s="2622"/>
      <c r="AJ188" s="2622"/>
      <c r="AK188" s="2622"/>
    </row>
    <row r="189" spans="1:37" ht="15.75" thickBot="1">
      <c r="A189" s="3742" t="s">
        <v>646</v>
      </c>
      <c r="B189" s="3740"/>
      <c r="C189" s="3740"/>
      <c r="D189" s="3741"/>
      <c r="E189" s="2815"/>
      <c r="F189" s="2815"/>
      <c r="G189" s="2815"/>
      <c r="H189" s="2815"/>
      <c r="I189" s="2815"/>
      <c r="J189" s="2815"/>
      <c r="K189" s="2815"/>
      <c r="L189" s="2815"/>
      <c r="M189" s="2815"/>
      <c r="N189" s="2816"/>
      <c r="O189" s="2816"/>
      <c r="P189" s="2816"/>
      <c r="Q189" s="2815"/>
      <c r="R189" s="2815"/>
      <c r="S189" s="2815"/>
      <c r="T189" s="2815"/>
      <c r="U189" s="2815"/>
      <c r="V189" s="2815"/>
      <c r="W189" s="2815"/>
      <c r="X189" s="2815"/>
      <c r="Y189" s="2815"/>
      <c r="Z189" s="2816"/>
      <c r="AA189" s="2816"/>
      <c r="AB189" s="2816"/>
      <c r="AC189" s="2815"/>
      <c r="AD189" s="2815"/>
      <c r="AE189" s="2815"/>
      <c r="AF189" s="2815"/>
      <c r="AG189" s="2815"/>
      <c r="AH189" s="2815"/>
      <c r="AI189" s="2815"/>
      <c r="AJ189" s="2815"/>
      <c r="AK189" s="2815"/>
    </row>
    <row r="190" spans="1:37">
      <c r="A190" s="2585"/>
      <c r="B190" s="2584"/>
      <c r="C190" s="2584"/>
      <c r="D190" s="2584"/>
      <c r="E190" s="2584"/>
      <c r="F190" s="2584"/>
      <c r="G190" s="2584"/>
      <c r="H190" s="2584"/>
      <c r="I190" s="2584"/>
      <c r="J190" s="2584"/>
      <c r="K190" s="2584"/>
      <c r="L190" s="2584"/>
      <c r="M190" s="2583"/>
      <c r="N190" s="2580"/>
      <c r="O190" s="2582"/>
      <c r="P190" s="2582"/>
    </row>
    <row r="191" spans="1:37">
      <c r="A191" s="2585"/>
      <c r="B191" s="2584"/>
      <c r="C191" s="2584"/>
      <c r="D191" s="2584"/>
      <c r="E191" s="2584"/>
      <c r="F191" s="2584"/>
      <c r="G191" s="2584"/>
      <c r="H191" s="2584"/>
      <c r="I191" s="2584"/>
      <c r="J191" s="2584"/>
      <c r="K191" s="2584"/>
      <c r="L191" s="2584"/>
      <c r="M191" s="2583"/>
      <c r="N191" s="2580"/>
      <c r="O191" s="2582"/>
      <c r="P191" s="2582"/>
    </row>
  </sheetData>
  <mergeCells count="146">
    <mergeCell ref="B187:D187"/>
    <mergeCell ref="A188:D188"/>
    <mergeCell ref="A189:D189"/>
    <mergeCell ref="AH44:AK44"/>
    <mergeCell ref="AH138:AK138"/>
    <mergeCell ref="B178:B180"/>
    <mergeCell ref="C178:C180"/>
    <mergeCell ref="B181:B183"/>
    <mergeCell ref="C181:C183"/>
    <mergeCell ref="B184:B186"/>
    <mergeCell ref="C184:C186"/>
    <mergeCell ref="B166:B168"/>
    <mergeCell ref="C166:C168"/>
    <mergeCell ref="B169:B171"/>
    <mergeCell ref="C169:C171"/>
    <mergeCell ref="B172:D172"/>
    <mergeCell ref="A173:A187"/>
    <mergeCell ref="B173:D173"/>
    <mergeCell ref="C174:D174"/>
    <mergeCell ref="B175:B177"/>
    <mergeCell ref="C175:C177"/>
    <mergeCell ref="B157:B159"/>
    <mergeCell ref="C157:C159"/>
    <mergeCell ref="B160:B162"/>
    <mergeCell ref="C160:C162"/>
    <mergeCell ref="B163:B165"/>
    <mergeCell ref="C163:C165"/>
    <mergeCell ref="B145:B147"/>
    <mergeCell ref="C145:C147"/>
    <mergeCell ref="B148:B150"/>
    <mergeCell ref="C148:C150"/>
    <mergeCell ref="B151:D151"/>
    <mergeCell ref="A152:A172"/>
    <mergeCell ref="B152:D152"/>
    <mergeCell ref="C153:D153"/>
    <mergeCell ref="B154:B156"/>
    <mergeCell ref="C154:C156"/>
    <mergeCell ref="A137:A151"/>
    <mergeCell ref="B137:D137"/>
    <mergeCell ref="C138:D138"/>
    <mergeCell ref="E138:P138"/>
    <mergeCell ref="Q138:AB138"/>
    <mergeCell ref="AC138:AG138"/>
    <mergeCell ref="B139:B141"/>
    <mergeCell ref="C139:C141"/>
    <mergeCell ref="B142:B144"/>
    <mergeCell ref="C142:C144"/>
    <mergeCell ref="A128:A136"/>
    <mergeCell ref="B128:D128"/>
    <mergeCell ref="C129:D129"/>
    <mergeCell ref="B130:B135"/>
    <mergeCell ref="C130:C132"/>
    <mergeCell ref="C133:C135"/>
    <mergeCell ref="B136:D136"/>
    <mergeCell ref="B118:D118"/>
    <mergeCell ref="A119:A127"/>
    <mergeCell ref="B119:D119"/>
    <mergeCell ref="C120:D120"/>
    <mergeCell ref="B121:B126"/>
    <mergeCell ref="C121:C123"/>
    <mergeCell ref="C124:C126"/>
    <mergeCell ref="B127:D127"/>
    <mergeCell ref="C103:D103"/>
    <mergeCell ref="A104:A118"/>
    <mergeCell ref="B104:D104"/>
    <mergeCell ref="C105:D105"/>
    <mergeCell ref="B106:B108"/>
    <mergeCell ref="C106:C108"/>
    <mergeCell ref="B109:B111"/>
    <mergeCell ref="C109:C111"/>
    <mergeCell ref="B112:B114"/>
    <mergeCell ref="C112:C114"/>
    <mergeCell ref="B115:B117"/>
    <mergeCell ref="C115:C117"/>
    <mergeCell ref="AC44:AG44"/>
    <mergeCell ref="B45:B47"/>
    <mergeCell ref="B48:B50"/>
    <mergeCell ref="C48:C50"/>
    <mergeCell ref="B57:D57"/>
    <mergeCell ref="A58:A78"/>
    <mergeCell ref="B58:D58"/>
    <mergeCell ref="C59:D59"/>
    <mergeCell ref="B63:B65"/>
    <mergeCell ref="C63:C65"/>
    <mergeCell ref="B60:B62"/>
    <mergeCell ref="C60:C62"/>
    <mergeCell ref="B66:B68"/>
    <mergeCell ref="C66:C68"/>
    <mergeCell ref="A43:A57"/>
    <mergeCell ref="B43:D43"/>
    <mergeCell ref="C44:D44"/>
    <mergeCell ref="E44:P44"/>
    <mergeCell ref="Q44:AB44"/>
    <mergeCell ref="C45:C47"/>
    <mergeCell ref="A10:A24"/>
    <mergeCell ref="B10:D10"/>
    <mergeCell ref="C11:D11"/>
    <mergeCell ref="B12:B14"/>
    <mergeCell ref="C12:C14"/>
    <mergeCell ref="B15:B17"/>
    <mergeCell ref="C15:C17"/>
    <mergeCell ref="B24:D24"/>
    <mergeCell ref="A25:A33"/>
    <mergeCell ref="C36:C38"/>
    <mergeCell ref="B27:B32"/>
    <mergeCell ref="C30:C32"/>
    <mergeCell ref="A95:D95"/>
    <mergeCell ref="B81:B83"/>
    <mergeCell ref="C81:C83"/>
    <mergeCell ref="B87:B89"/>
    <mergeCell ref="C87:C89"/>
    <mergeCell ref="B69:B71"/>
    <mergeCell ref="C69:C71"/>
    <mergeCell ref="B72:B74"/>
    <mergeCell ref="C72:C74"/>
    <mergeCell ref="B75:B77"/>
    <mergeCell ref="C75:C77"/>
    <mergeCell ref="B79:D79"/>
    <mergeCell ref="B78:D78"/>
    <mergeCell ref="A79:A93"/>
    <mergeCell ref="C80:D80"/>
    <mergeCell ref="B84:B86"/>
    <mergeCell ref="C84:C86"/>
    <mergeCell ref="B93:D93"/>
    <mergeCell ref="A94:D94"/>
    <mergeCell ref="B90:B92"/>
    <mergeCell ref="C90:C92"/>
    <mergeCell ref="C9:D9"/>
    <mergeCell ref="B33:D33"/>
    <mergeCell ref="B18:B20"/>
    <mergeCell ref="C18:C20"/>
    <mergeCell ref="B21:B23"/>
    <mergeCell ref="C21:C23"/>
    <mergeCell ref="B51:B53"/>
    <mergeCell ref="C51:C53"/>
    <mergeCell ref="B54:B56"/>
    <mergeCell ref="C54:C56"/>
    <mergeCell ref="B34:D34"/>
    <mergeCell ref="B25:D25"/>
    <mergeCell ref="C26:D26"/>
    <mergeCell ref="B42:D42"/>
    <mergeCell ref="A34:A42"/>
    <mergeCell ref="C35:D35"/>
    <mergeCell ref="B36:B41"/>
    <mergeCell ref="C39:C41"/>
    <mergeCell ref="C27:C29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opLeftCell="A121" zoomScale="75" zoomScaleNormal="75" workbookViewId="0">
      <selection activeCell="B174" sqref="B174:B183"/>
    </sheetView>
  </sheetViews>
  <sheetFormatPr defaultRowHeight="15"/>
  <cols>
    <col min="1" max="1" width="14.85546875" style="2677" customWidth="1"/>
    <col min="2" max="2" width="17" style="2677" customWidth="1"/>
    <col min="3" max="3" width="9.140625" style="2677"/>
    <col min="4" max="4" width="12.28515625" style="2677" customWidth="1"/>
    <col min="5" max="25" width="7" style="2677" customWidth="1"/>
    <col min="26" max="26" width="8.5703125" style="2677" customWidth="1"/>
    <col min="27" max="27" width="7.140625" style="2677" customWidth="1"/>
    <col min="28" max="28" width="7.85546875" style="2677" customWidth="1"/>
    <col min="29" max="33" width="7.42578125" style="2677" customWidth="1"/>
    <col min="34" max="16384" width="9.140625" style="2677"/>
  </cols>
  <sheetData>
    <row r="1" spans="1:37" ht="18.75">
      <c r="A1" s="2676" t="s">
        <v>647</v>
      </c>
    </row>
    <row r="2" spans="1:37" ht="18.75">
      <c r="A2" s="2678" t="s">
        <v>599</v>
      </c>
    </row>
    <row r="3" spans="1:37" ht="18.75">
      <c r="A3" s="2679" t="s">
        <v>601</v>
      </c>
    </row>
    <row r="4" spans="1:37" ht="18.75">
      <c r="A4" s="2680" t="s">
        <v>654</v>
      </c>
    </row>
    <row r="5" spans="1:37" ht="18.75">
      <c r="A5" s="2680" t="s">
        <v>0</v>
      </c>
    </row>
    <row r="6" spans="1:37" ht="60">
      <c r="A6" s="2681"/>
      <c r="B6" s="2682"/>
      <c r="C6" s="2683"/>
      <c r="D6" s="2808" t="s">
        <v>366</v>
      </c>
      <c r="E6" s="2845" t="s">
        <v>163</v>
      </c>
      <c r="F6" s="2846" t="s">
        <v>165</v>
      </c>
      <c r="G6" s="2847" t="s">
        <v>168</v>
      </c>
      <c r="H6" s="2847" t="s">
        <v>335</v>
      </c>
      <c r="I6" s="2847" t="s">
        <v>367</v>
      </c>
      <c r="J6" s="2848" t="s">
        <v>170</v>
      </c>
      <c r="K6" s="2847" t="s">
        <v>172</v>
      </c>
      <c r="L6" s="2846" t="s">
        <v>174</v>
      </c>
      <c r="M6" s="2847" t="s">
        <v>177</v>
      </c>
      <c r="N6" s="2847" t="s">
        <v>180</v>
      </c>
      <c r="O6" s="2847" t="s">
        <v>183</v>
      </c>
      <c r="P6" s="2847" t="s">
        <v>185</v>
      </c>
      <c r="Q6" s="2847" t="s">
        <v>310</v>
      </c>
      <c r="R6" s="2849" t="s">
        <v>302</v>
      </c>
      <c r="S6" s="2849" t="s">
        <v>299</v>
      </c>
      <c r="T6" s="2847" t="s">
        <v>294</v>
      </c>
      <c r="U6" s="2847" t="s">
        <v>187</v>
      </c>
      <c r="V6" s="2847" t="s">
        <v>281</v>
      </c>
      <c r="W6" s="2850" t="s">
        <v>274</v>
      </c>
      <c r="X6" s="2847" t="s">
        <v>189</v>
      </c>
      <c r="Y6" s="2847" t="s">
        <v>191</v>
      </c>
      <c r="Z6" s="2847" t="s">
        <v>193</v>
      </c>
      <c r="AA6" s="2847" t="s">
        <v>263</v>
      </c>
      <c r="AB6" s="2847" t="s">
        <v>368</v>
      </c>
      <c r="AC6" s="2847" t="s">
        <v>260</v>
      </c>
      <c r="AD6" s="2846" t="s">
        <v>195</v>
      </c>
      <c r="AE6" s="2846" t="s">
        <v>198</v>
      </c>
      <c r="AF6" s="2847" t="s">
        <v>242</v>
      </c>
      <c r="AG6" s="2847" t="s">
        <v>200</v>
      </c>
      <c r="AH6" s="2847" t="s">
        <v>231</v>
      </c>
      <c r="AI6" s="2847" t="s">
        <v>369</v>
      </c>
      <c r="AJ6" s="2847" t="s">
        <v>227</v>
      </c>
      <c r="AK6" s="2847" t="s">
        <v>223</v>
      </c>
    </row>
    <row r="7" spans="1:37" ht="179.25">
      <c r="A7" s="2690"/>
      <c r="B7" s="2690"/>
      <c r="C7" s="2690"/>
      <c r="D7" s="2809" t="s">
        <v>371</v>
      </c>
      <c r="E7" s="2842" t="s">
        <v>372</v>
      </c>
      <c r="F7" s="2833" t="s">
        <v>373</v>
      </c>
      <c r="G7" s="2833" t="s">
        <v>374</v>
      </c>
      <c r="H7" s="2833" t="s">
        <v>375</v>
      </c>
      <c r="I7" s="2833" t="s">
        <v>376</v>
      </c>
      <c r="J7" s="2842" t="s">
        <v>169</v>
      </c>
      <c r="K7" s="2833" t="s">
        <v>171</v>
      </c>
      <c r="L7" s="2833" t="s">
        <v>173</v>
      </c>
      <c r="M7" s="2833" t="s">
        <v>176</v>
      </c>
      <c r="N7" s="2833" t="s">
        <v>179</v>
      </c>
      <c r="O7" s="2833" t="s">
        <v>182</v>
      </c>
      <c r="P7" s="2833" t="s">
        <v>184</v>
      </c>
      <c r="Q7" s="2833" t="s">
        <v>311</v>
      </c>
      <c r="R7" s="2833" t="s">
        <v>377</v>
      </c>
      <c r="S7" s="2833" t="s">
        <v>300</v>
      </c>
      <c r="T7" s="2833" t="s">
        <v>295</v>
      </c>
      <c r="U7" s="2833" t="s">
        <v>186</v>
      </c>
      <c r="V7" s="2833" t="s">
        <v>378</v>
      </c>
      <c r="W7" s="2833" t="s">
        <v>379</v>
      </c>
      <c r="X7" s="2843" t="s">
        <v>380</v>
      </c>
      <c r="Y7" s="2833" t="s">
        <v>190</v>
      </c>
      <c r="Z7" s="2832" t="s">
        <v>381</v>
      </c>
      <c r="AA7" s="2832" t="s">
        <v>264</v>
      </c>
      <c r="AB7" s="2832" t="s">
        <v>382</v>
      </c>
      <c r="AC7" s="2832" t="s">
        <v>383</v>
      </c>
      <c r="AD7" s="2833" t="s">
        <v>194</v>
      </c>
      <c r="AE7" s="2833" t="s">
        <v>197</v>
      </c>
      <c r="AF7" s="2833" t="s">
        <v>243</v>
      </c>
      <c r="AG7" s="2832" t="s">
        <v>384</v>
      </c>
      <c r="AH7" s="2832" t="s">
        <v>385</v>
      </c>
      <c r="AI7" s="2833" t="s">
        <v>386</v>
      </c>
      <c r="AJ7" s="2832" t="s">
        <v>649</v>
      </c>
      <c r="AK7" s="2833" t="s">
        <v>224</v>
      </c>
    </row>
    <row r="8" spans="1:37" ht="30">
      <c r="D8" s="2818" t="s">
        <v>603</v>
      </c>
      <c r="E8" s="2834"/>
      <c r="F8" s="2835"/>
      <c r="G8" s="2835"/>
      <c r="H8" s="2835"/>
      <c r="I8" s="2836"/>
      <c r="J8" s="2836"/>
      <c r="K8" s="2836"/>
      <c r="L8" s="2836"/>
      <c r="M8" s="2836"/>
      <c r="N8" s="2837"/>
      <c r="O8" s="2837"/>
      <c r="P8" s="2836"/>
      <c r="Q8" s="2838"/>
      <c r="R8" s="2837"/>
      <c r="S8" s="2839"/>
      <c r="T8" s="2839"/>
      <c r="U8" s="2836"/>
      <c r="V8" s="2840"/>
      <c r="W8" s="2840"/>
      <c r="X8" s="2840"/>
      <c r="Y8" s="2836"/>
      <c r="Z8" s="2841"/>
      <c r="AA8" s="2841"/>
      <c r="AB8" s="2841"/>
      <c r="AC8" s="2841"/>
      <c r="AD8" s="2841"/>
      <c r="AE8" s="2841"/>
      <c r="AF8" s="2841"/>
      <c r="AG8" s="2841"/>
      <c r="AH8" s="2841"/>
      <c r="AI8" s="2841"/>
      <c r="AJ8" s="2841"/>
      <c r="AK8" s="2841"/>
    </row>
    <row r="9" spans="1:37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  <c r="AH9" s="2827"/>
      <c r="AI9" s="2827"/>
      <c r="AJ9" s="2827"/>
      <c r="AK9" s="2827"/>
    </row>
    <row r="10" spans="1:37" ht="15" customHeight="1">
      <c r="A10" s="3681" t="s">
        <v>707</v>
      </c>
      <c r="B10" s="3684" t="s">
        <v>608</v>
      </c>
      <c r="C10" s="3685"/>
      <c r="D10" s="3686"/>
      <c r="E10" s="2829"/>
      <c r="F10" s="2829"/>
      <c r="G10" s="2829"/>
      <c r="H10" s="2829"/>
      <c r="I10" s="2829"/>
      <c r="J10" s="2829"/>
      <c r="K10" s="2829"/>
      <c r="L10" s="2829"/>
      <c r="M10" s="2829"/>
      <c r="N10" s="2829"/>
      <c r="O10" s="2829"/>
      <c r="P10" s="2829"/>
      <c r="Q10" s="2829"/>
      <c r="R10" s="2829"/>
      <c r="S10" s="2829"/>
      <c r="T10" s="2829"/>
      <c r="U10" s="2829"/>
      <c r="V10" s="2829"/>
      <c r="W10" s="2829"/>
      <c r="X10" s="2829"/>
      <c r="Y10" s="2829"/>
      <c r="Z10" s="2829"/>
      <c r="AA10" s="2829"/>
      <c r="AB10" s="2829"/>
      <c r="AC10" s="2829"/>
      <c r="AD10" s="2829"/>
      <c r="AE10" s="2829"/>
      <c r="AF10" s="2829"/>
      <c r="AG10" s="2829"/>
      <c r="AH10" s="2620"/>
      <c r="AI10" s="2620"/>
      <c r="AJ10" s="2620"/>
      <c r="AK10" s="2620"/>
    </row>
    <row r="11" spans="1:37">
      <c r="A11" s="3682"/>
      <c r="B11" s="2666" t="s">
        <v>616</v>
      </c>
      <c r="C11" s="3687" t="s">
        <v>610</v>
      </c>
      <c r="D11" s="3688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5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5"/>
      <c r="AD11" s="2655"/>
      <c r="AE11" s="2655"/>
      <c r="AF11" s="2655"/>
      <c r="AG11" s="2655"/>
      <c r="AH11" s="2655"/>
      <c r="AI11" s="2655"/>
      <c r="AJ11" s="2655"/>
      <c r="AK11" s="2831"/>
    </row>
    <row r="12" spans="1:37">
      <c r="A12" s="3682"/>
      <c r="B12" s="3726" t="s">
        <v>617</v>
      </c>
      <c r="C12" s="3689" t="s">
        <v>612</v>
      </c>
      <c r="D12" s="2662" t="s">
        <v>634</v>
      </c>
      <c r="E12" s="2642"/>
      <c r="F12" s="2642"/>
      <c r="G12" s="2642"/>
      <c r="H12" s="2642"/>
      <c r="I12" s="2642"/>
      <c r="J12" s="2642"/>
      <c r="K12" s="2642"/>
      <c r="L12" s="2642"/>
      <c r="M12" s="2642"/>
      <c r="N12" s="2642"/>
      <c r="O12" s="2642"/>
      <c r="P12" s="2642"/>
      <c r="Q12" s="2642"/>
      <c r="R12" s="2642"/>
      <c r="S12" s="2642"/>
      <c r="T12" s="2642"/>
      <c r="U12" s="2642"/>
      <c r="V12" s="2642"/>
      <c r="W12" s="2642"/>
      <c r="X12" s="2642"/>
      <c r="Y12" s="2642"/>
      <c r="Z12" s="2642"/>
      <c r="AA12" s="2642"/>
      <c r="AB12" s="2642"/>
      <c r="AC12" s="2642"/>
      <c r="AD12" s="2642"/>
      <c r="AE12" s="2642"/>
      <c r="AF12" s="2642"/>
      <c r="AG12" s="2642"/>
      <c r="AH12" s="2642"/>
      <c r="AI12" s="2642"/>
      <c r="AJ12" s="2642"/>
      <c r="AK12" s="2642"/>
    </row>
    <row r="13" spans="1:37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  <c r="AH13" s="2636"/>
      <c r="AI13" s="2636"/>
      <c r="AJ13" s="2636"/>
      <c r="AK13" s="2636"/>
    </row>
    <row r="14" spans="1:37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  <c r="AH14" s="2639"/>
      <c r="AI14" s="2639"/>
      <c r="AJ14" s="2639"/>
      <c r="AK14" s="2639"/>
    </row>
    <row r="15" spans="1:37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  <c r="AH15" s="2663"/>
      <c r="AI15" s="2663"/>
      <c r="AJ15" s="2663"/>
      <c r="AK15" s="2663"/>
    </row>
    <row r="16" spans="1:37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  <c r="AH16" s="2636"/>
      <c r="AI16" s="2636"/>
      <c r="AJ16" s="2636"/>
      <c r="AK16" s="2636"/>
    </row>
    <row r="17" spans="1:37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  <c r="AH17" s="2639"/>
      <c r="AI17" s="2639"/>
      <c r="AJ17" s="2639"/>
      <c r="AK17" s="2639"/>
    </row>
    <row r="18" spans="1:37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  <c r="AH18" s="2632"/>
      <c r="AI18" s="2632"/>
      <c r="AJ18" s="2632"/>
      <c r="AK18" s="2632"/>
    </row>
    <row r="19" spans="1:37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  <c r="AH19" s="2635"/>
      <c r="AI19" s="2635"/>
      <c r="AJ19" s="2635"/>
      <c r="AK19" s="2635"/>
    </row>
    <row r="20" spans="1:37" ht="15.75" customHeight="1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  <c r="AH20" s="2652"/>
      <c r="AI20" s="2652"/>
      <c r="AJ20" s="2652"/>
      <c r="AK20" s="2652"/>
    </row>
    <row r="21" spans="1:37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  <c r="AH21" s="2632"/>
      <c r="AI21" s="2632"/>
      <c r="AJ21" s="2632"/>
      <c r="AK21" s="2632"/>
    </row>
    <row r="22" spans="1:37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  <c r="AH22" s="2635"/>
      <c r="AI22" s="2635"/>
      <c r="AJ22" s="2635"/>
      <c r="AK22" s="2635"/>
    </row>
    <row r="23" spans="1:37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  <c r="AH23" s="2652"/>
      <c r="AI23" s="2652"/>
      <c r="AJ23" s="2652"/>
      <c r="AK23" s="2652"/>
    </row>
    <row r="24" spans="1:37" ht="15.75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  <c r="AH24" s="2587"/>
      <c r="AI24" s="2587"/>
      <c r="AJ24" s="2587"/>
      <c r="AK24" s="2587"/>
    </row>
    <row r="25" spans="1:37">
      <c r="A25" s="3720" t="s">
        <v>708</v>
      </c>
      <c r="B25" s="3714" t="s">
        <v>608</v>
      </c>
      <c r="C25" s="3715"/>
      <c r="D25" s="3716"/>
      <c r="E25" s="2829"/>
      <c r="F25" s="2829"/>
      <c r="G25" s="2829"/>
      <c r="H25" s="2829"/>
      <c r="I25" s="2829"/>
      <c r="J25" s="2829"/>
      <c r="K25" s="2829"/>
      <c r="L25" s="2829"/>
      <c r="M25" s="2829"/>
      <c r="N25" s="2829"/>
      <c r="O25" s="2829"/>
      <c r="P25" s="2829"/>
      <c r="Q25" s="2829"/>
      <c r="R25" s="2829"/>
      <c r="S25" s="2829"/>
      <c r="T25" s="2829"/>
      <c r="U25" s="2829"/>
      <c r="V25" s="2829"/>
      <c r="W25" s="2829"/>
      <c r="X25" s="2829"/>
      <c r="Y25" s="2829"/>
      <c r="Z25" s="2829"/>
      <c r="AA25" s="2829"/>
      <c r="AB25" s="2829"/>
      <c r="AC25" s="2829"/>
      <c r="AD25" s="2829"/>
      <c r="AE25" s="2829"/>
      <c r="AF25" s="2829"/>
      <c r="AG25" s="2829"/>
      <c r="AH25" s="2829"/>
      <c r="AI25" s="2829"/>
      <c r="AJ25" s="2829"/>
      <c r="AK25" s="2829"/>
    </row>
    <row r="26" spans="1:37">
      <c r="A26" s="3721"/>
      <c r="B26" s="2667" t="s">
        <v>619</v>
      </c>
      <c r="C26" s="3687" t="s">
        <v>610</v>
      </c>
      <c r="D26" s="3688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5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5"/>
      <c r="AD26" s="2655"/>
      <c r="AE26" s="2655"/>
      <c r="AF26" s="2655"/>
      <c r="AG26" s="2655"/>
      <c r="AH26" s="2655"/>
      <c r="AI26" s="2655"/>
      <c r="AJ26" s="2655"/>
      <c r="AK26" s="2831"/>
    </row>
    <row r="27" spans="1:37" ht="15.75" customHeight="1">
      <c r="A27" s="3721"/>
      <c r="B27" s="3705" t="s">
        <v>620</v>
      </c>
      <c r="C27" s="3702" t="s">
        <v>612</v>
      </c>
      <c r="D27" s="2593" t="s">
        <v>634</v>
      </c>
      <c r="E27" s="2603"/>
      <c r="F27" s="2603"/>
      <c r="G27" s="2603"/>
      <c r="H27" s="2603"/>
      <c r="I27" s="2603"/>
      <c r="J27" s="2603"/>
      <c r="K27" s="2603"/>
      <c r="L27" s="2603"/>
      <c r="M27" s="2603"/>
      <c r="N27" s="2603"/>
      <c r="O27" s="2603"/>
      <c r="P27" s="2603"/>
      <c r="Q27" s="2603"/>
      <c r="R27" s="2603"/>
      <c r="S27" s="2603"/>
      <c r="T27" s="2603"/>
      <c r="U27" s="2603"/>
      <c r="V27" s="2603"/>
      <c r="W27" s="2603"/>
      <c r="X27" s="2603"/>
      <c r="Y27" s="2603"/>
      <c r="Z27" s="2603"/>
      <c r="AA27" s="2603"/>
      <c r="AB27" s="2603"/>
      <c r="AC27" s="2603"/>
      <c r="AD27" s="2603"/>
      <c r="AE27" s="2603"/>
      <c r="AF27" s="2603"/>
      <c r="AG27" s="2603"/>
      <c r="AH27" s="2603"/>
      <c r="AI27" s="2603"/>
      <c r="AJ27" s="2603"/>
      <c r="AK27" s="2603"/>
    </row>
    <row r="28" spans="1:37" ht="15" customHeight="1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  <c r="AH28" s="2590"/>
      <c r="AI28" s="2590"/>
      <c r="AJ28" s="2590"/>
      <c r="AK28" s="2590"/>
    </row>
    <row r="29" spans="1:37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  <c r="AH29" s="2600"/>
      <c r="AI29" s="2600"/>
      <c r="AJ29" s="2600"/>
      <c r="AK29" s="2600"/>
    </row>
    <row r="30" spans="1:37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  <c r="AH30" s="2674"/>
      <c r="AI30" s="2674"/>
      <c r="AJ30" s="2674"/>
      <c r="AK30" s="2674"/>
    </row>
    <row r="31" spans="1:37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  <c r="AH31" s="2597"/>
      <c r="AI31" s="2597"/>
      <c r="AJ31" s="2597"/>
      <c r="AK31" s="2597"/>
    </row>
    <row r="32" spans="1:37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  <c r="AH32" s="2596"/>
      <c r="AI32" s="2596"/>
      <c r="AJ32" s="2596"/>
      <c r="AK32" s="2596"/>
    </row>
    <row r="33" spans="1:37" ht="15.75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  <c r="AH33" s="2595"/>
      <c r="AI33" s="2595"/>
      <c r="AJ33" s="2595"/>
      <c r="AK33" s="2595"/>
    </row>
    <row r="34" spans="1:37" ht="15.75" customHeight="1">
      <c r="A34" s="3711" t="s">
        <v>706</v>
      </c>
      <c r="B34" s="3714" t="s">
        <v>608</v>
      </c>
      <c r="C34" s="3715"/>
      <c r="D34" s="3716"/>
      <c r="E34" s="2829"/>
      <c r="F34" s="2829"/>
      <c r="G34" s="2829"/>
      <c r="H34" s="2829"/>
      <c r="I34" s="2829"/>
      <c r="J34" s="2829"/>
      <c r="K34" s="2829"/>
      <c r="L34" s="2829"/>
      <c r="M34" s="2829"/>
      <c r="N34" s="2829"/>
      <c r="O34" s="2829"/>
      <c r="P34" s="2829"/>
      <c r="Q34" s="2829"/>
      <c r="R34" s="2829"/>
      <c r="S34" s="2829"/>
      <c r="T34" s="2829"/>
      <c r="U34" s="2829"/>
      <c r="V34" s="2829"/>
      <c r="W34" s="2829"/>
      <c r="X34" s="2829"/>
      <c r="Y34" s="2829"/>
      <c r="Z34" s="2829"/>
      <c r="AA34" s="2829"/>
      <c r="AB34" s="2829"/>
      <c r="AC34" s="2829"/>
      <c r="AD34" s="2829"/>
      <c r="AE34" s="2829"/>
      <c r="AF34" s="2829"/>
      <c r="AG34" s="2829"/>
      <c r="AH34" s="2829"/>
      <c r="AI34" s="2829"/>
      <c r="AJ34" s="2829"/>
      <c r="AK34" s="2829"/>
    </row>
    <row r="35" spans="1:37" ht="15" customHeight="1">
      <c r="A35" s="3712"/>
      <c r="B35" s="2668" t="s">
        <v>621</v>
      </c>
      <c r="C35" s="3687" t="s">
        <v>610</v>
      </c>
      <c r="D35" s="3688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5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5"/>
      <c r="AD35" s="2655"/>
      <c r="AE35" s="2655"/>
      <c r="AF35" s="2655"/>
      <c r="AG35" s="2655"/>
      <c r="AH35" s="2655"/>
      <c r="AI35" s="2655"/>
      <c r="AJ35" s="2655"/>
      <c r="AK35" s="2831"/>
    </row>
    <row r="36" spans="1:37">
      <c r="A36" s="3712"/>
      <c r="B36" s="3705" t="s">
        <v>622</v>
      </c>
      <c r="C36" s="3702" t="s">
        <v>612</v>
      </c>
      <c r="D36" s="2601" t="s">
        <v>634</v>
      </c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03"/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2603"/>
      <c r="AB36" s="2603"/>
      <c r="AC36" s="2603"/>
      <c r="AD36" s="2603"/>
      <c r="AE36" s="2603"/>
      <c r="AF36" s="2603"/>
      <c r="AG36" s="2603"/>
      <c r="AH36" s="2603"/>
      <c r="AI36" s="2603"/>
      <c r="AJ36" s="2603"/>
      <c r="AK36" s="2603"/>
    </row>
    <row r="37" spans="1:37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  <c r="AH37" s="2590"/>
      <c r="AI37" s="2590"/>
      <c r="AJ37" s="2590"/>
      <c r="AK37" s="2590"/>
    </row>
    <row r="38" spans="1:37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  <c r="AH38" s="2600"/>
      <c r="AI38" s="2600"/>
      <c r="AJ38" s="2600"/>
      <c r="AK38" s="2600"/>
    </row>
    <row r="39" spans="1:37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  <c r="AH39" s="2674"/>
      <c r="AI39" s="2674"/>
      <c r="AJ39" s="2674"/>
      <c r="AK39" s="2674"/>
    </row>
    <row r="40" spans="1:37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  <c r="AH40" s="2597"/>
      <c r="AI40" s="2597"/>
      <c r="AJ40" s="2597"/>
      <c r="AK40" s="2597"/>
    </row>
    <row r="41" spans="1:37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  <c r="AH41" s="2596"/>
      <c r="AI41" s="2596"/>
      <c r="AJ41" s="2596"/>
      <c r="AK41" s="2596"/>
    </row>
    <row r="42" spans="1:37" ht="15.75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  <c r="AH42" s="2595"/>
      <c r="AI42" s="2595"/>
      <c r="AJ42" s="2595"/>
      <c r="AK42" s="2595"/>
    </row>
    <row r="43" spans="1:37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  <c r="AH43" s="2829"/>
      <c r="AI43" s="2829"/>
      <c r="AJ43" s="2829"/>
      <c r="AK43" s="2829"/>
    </row>
    <row r="44" spans="1:37">
      <c r="A44" s="3733"/>
      <c r="B44" s="2669" t="s">
        <v>623</v>
      </c>
      <c r="C44" s="3687" t="s">
        <v>610</v>
      </c>
      <c r="D44" s="3688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4"/>
      <c r="AH44" s="3724"/>
      <c r="AI44" s="3724"/>
      <c r="AJ44" s="3724"/>
      <c r="AK44" s="3725"/>
    </row>
    <row r="45" spans="1:37" ht="15.75" customHeight="1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  <c r="AH45" s="2603"/>
      <c r="AI45" s="2603"/>
      <c r="AJ45" s="2603"/>
      <c r="AK45" s="2603"/>
    </row>
    <row r="46" spans="1:37" ht="15" customHeight="1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  <c r="AH46" s="2602"/>
      <c r="AI46" s="2602"/>
      <c r="AJ46" s="2602"/>
      <c r="AK46" s="2602"/>
    </row>
    <row r="47" spans="1:37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  <c r="AH47" s="2598"/>
      <c r="AI47" s="2598"/>
      <c r="AJ47" s="2598"/>
      <c r="AK47" s="2598"/>
    </row>
    <row r="48" spans="1:37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  <c r="AH48" s="2590"/>
      <c r="AI48" s="2590"/>
      <c r="AJ48" s="2590"/>
      <c r="AK48" s="2590"/>
    </row>
    <row r="49" spans="1:37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  <c r="AH49" s="2600"/>
      <c r="AI49" s="2600"/>
      <c r="AJ49" s="2600"/>
      <c r="AK49" s="2600"/>
    </row>
    <row r="50" spans="1:37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  <c r="AH50" s="2598"/>
      <c r="AI50" s="2598"/>
      <c r="AJ50" s="2598"/>
      <c r="AK50" s="2598"/>
    </row>
    <row r="51" spans="1:37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  <c r="AH51" s="2590"/>
      <c r="AI51" s="2590"/>
      <c r="AJ51" s="2590"/>
      <c r="AK51" s="2590"/>
    </row>
    <row r="52" spans="1:37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  <c r="AH52" s="2600"/>
      <c r="AI52" s="2600"/>
      <c r="AJ52" s="2600"/>
      <c r="AK52" s="2600"/>
    </row>
    <row r="53" spans="1:37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  <c r="AH53" s="2598"/>
      <c r="AI53" s="2598"/>
      <c r="AJ53" s="2598"/>
      <c r="AK53" s="2598"/>
    </row>
    <row r="54" spans="1:37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  <c r="AH54" s="2590"/>
      <c r="AI54" s="2590"/>
      <c r="AJ54" s="2590"/>
      <c r="AK54" s="2590"/>
    </row>
    <row r="55" spans="1:37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  <c r="AH55" s="2600"/>
      <c r="AI55" s="2600"/>
      <c r="AJ55" s="2600"/>
      <c r="AK55" s="2600"/>
    </row>
    <row r="56" spans="1:37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  <c r="AH56" s="2598"/>
      <c r="AI56" s="2598"/>
      <c r="AJ56" s="2598"/>
      <c r="AK56" s="2598"/>
    </row>
    <row r="57" spans="1:37" ht="15.75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  <c r="AH57" s="2587"/>
      <c r="AI57" s="2587"/>
      <c r="AJ57" s="2587"/>
      <c r="AK57" s="2587"/>
    </row>
    <row r="58" spans="1:37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623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  <c r="AH58" s="2623"/>
      <c r="AI58" s="2623"/>
      <c r="AJ58" s="2623"/>
      <c r="AK58" s="2623"/>
    </row>
    <row r="59" spans="1:37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4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  <c r="AH59" s="2654"/>
      <c r="AI59" s="2655"/>
      <c r="AJ59" s="2655"/>
      <c r="AK59" s="2655"/>
    </row>
    <row r="60" spans="1:37" ht="15.75" customHeight="1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63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  <c r="AH60" s="2663"/>
      <c r="AI60" s="2663"/>
      <c r="AJ60" s="2663"/>
      <c r="AK60" s="2663"/>
    </row>
    <row r="61" spans="1:37" ht="15" customHeight="1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  <c r="AH61" s="2636"/>
      <c r="AI61" s="2636"/>
      <c r="AJ61" s="2636"/>
      <c r="AK61" s="2636"/>
    </row>
    <row r="62" spans="1:37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  <c r="AH62" s="2639"/>
      <c r="AI62" s="2639"/>
      <c r="AJ62" s="2639"/>
      <c r="AK62" s="2639"/>
    </row>
    <row r="63" spans="1:37" ht="15" customHeight="1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  <c r="AJ63" s="2663"/>
      <c r="AK63" s="2663"/>
    </row>
    <row r="64" spans="1:37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  <c r="AH64" s="2636"/>
      <c r="AI64" s="2636"/>
      <c r="AJ64" s="2636"/>
      <c r="AK64" s="2636"/>
    </row>
    <row r="65" spans="1:37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  <c r="AH65" s="2639"/>
      <c r="AI65" s="2639"/>
      <c r="AJ65" s="2639"/>
      <c r="AK65" s="2639"/>
    </row>
    <row r="66" spans="1:37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  <c r="AH66" s="2663"/>
      <c r="AI66" s="2663"/>
      <c r="AJ66" s="2663"/>
      <c r="AK66" s="2663"/>
    </row>
    <row r="67" spans="1:37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  <c r="AH67" s="2636"/>
      <c r="AI67" s="2636"/>
      <c r="AJ67" s="2636"/>
      <c r="AK67" s="2636"/>
    </row>
    <row r="68" spans="1:37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  <c r="AH68" s="2639"/>
      <c r="AI68" s="2639"/>
      <c r="AJ68" s="2639"/>
      <c r="AK68" s="2639"/>
    </row>
    <row r="69" spans="1:37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  <c r="AH69" s="2632"/>
      <c r="AI69" s="2632"/>
      <c r="AJ69" s="2632"/>
      <c r="AK69" s="2632"/>
    </row>
    <row r="70" spans="1:37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  <c r="AH70" s="2635"/>
      <c r="AI70" s="2635"/>
      <c r="AJ70" s="2635"/>
      <c r="AK70" s="2635"/>
    </row>
    <row r="71" spans="1:37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  <c r="AH71" s="2652"/>
      <c r="AI71" s="2652"/>
      <c r="AJ71" s="2652"/>
      <c r="AK71" s="2652"/>
    </row>
    <row r="72" spans="1:37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  <c r="AH72" s="2632"/>
      <c r="AI72" s="2632"/>
      <c r="AJ72" s="2632"/>
      <c r="AK72" s="2632"/>
    </row>
    <row r="73" spans="1:37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  <c r="AH73" s="2635"/>
      <c r="AI73" s="2635"/>
      <c r="AJ73" s="2635"/>
      <c r="AK73" s="2635"/>
    </row>
    <row r="74" spans="1:37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  <c r="AH74" s="2652"/>
      <c r="AI74" s="2652"/>
      <c r="AJ74" s="2652"/>
      <c r="AK74" s="2652"/>
    </row>
    <row r="75" spans="1:37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  <c r="AH75" s="2630"/>
      <c r="AI75" s="2630"/>
      <c r="AJ75" s="2630"/>
      <c r="AK75" s="2630"/>
    </row>
    <row r="76" spans="1:37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  <c r="AH76" s="2671"/>
      <c r="AI76" s="2671"/>
      <c r="AJ76" s="2671"/>
      <c r="AK76" s="2671"/>
    </row>
    <row r="77" spans="1:37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  <c r="AH77" s="2652"/>
      <c r="AI77" s="2652"/>
      <c r="AJ77" s="2652"/>
      <c r="AK77" s="2652"/>
    </row>
    <row r="78" spans="1:37" ht="15.75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  <c r="AH78" s="2595"/>
      <c r="AI78" s="2595"/>
      <c r="AJ78" s="2595"/>
      <c r="AK78" s="2595"/>
    </row>
    <row r="79" spans="1:37" ht="15.7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  <c r="AH79" s="2829"/>
      <c r="AI79" s="2829"/>
      <c r="AJ79" s="2829"/>
      <c r="AK79" s="2829"/>
    </row>
    <row r="80" spans="1:37" ht="48" customHeight="1">
      <c r="A80" s="3736"/>
      <c r="B80" s="2670" t="s">
        <v>713</v>
      </c>
      <c r="C80" s="3687" t="s">
        <v>610</v>
      </c>
      <c r="D80" s="3688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655"/>
      <c r="AH80" s="2655"/>
      <c r="AI80" s="2655"/>
      <c r="AJ80" s="2655"/>
      <c r="AK80" s="2831"/>
    </row>
    <row r="81" spans="1:37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  <c r="AH81" s="2642"/>
      <c r="AI81" s="2642"/>
      <c r="AJ81" s="2642"/>
      <c r="AK81" s="2642"/>
    </row>
    <row r="82" spans="1:37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  <c r="AH82" s="2636"/>
      <c r="AI82" s="2636"/>
      <c r="AJ82" s="2636"/>
      <c r="AK82" s="2636"/>
    </row>
    <row r="83" spans="1:37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  <c r="AH83" s="2639"/>
      <c r="AI83" s="2639"/>
      <c r="AJ83" s="2639"/>
      <c r="AK83" s="2639"/>
    </row>
    <row r="84" spans="1:37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  <c r="AH84" s="2663"/>
      <c r="AI84" s="2663"/>
      <c r="AJ84" s="2663"/>
      <c r="AK84" s="2663"/>
    </row>
    <row r="85" spans="1:37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  <c r="AH85" s="2636"/>
      <c r="AI85" s="2636"/>
      <c r="AJ85" s="2636"/>
      <c r="AK85" s="2636"/>
    </row>
    <row r="86" spans="1:37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  <c r="AH86" s="2639"/>
      <c r="AI86" s="2639"/>
      <c r="AJ86" s="2639"/>
      <c r="AK86" s="2639"/>
    </row>
    <row r="87" spans="1:37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  <c r="AH87" s="2630"/>
      <c r="AI87" s="2630"/>
      <c r="AJ87" s="2630"/>
      <c r="AK87" s="2630"/>
    </row>
    <row r="88" spans="1:37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  <c r="AH88" s="2635"/>
      <c r="AI88" s="2635"/>
      <c r="AJ88" s="2635"/>
      <c r="AK88" s="2635"/>
    </row>
    <row r="89" spans="1:37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  <c r="AH89" s="2671"/>
      <c r="AI89" s="2671"/>
      <c r="AJ89" s="2671"/>
      <c r="AK89" s="2671"/>
    </row>
    <row r="90" spans="1:37" ht="15" customHeight="1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  <c r="AH90" s="2632"/>
      <c r="AI90" s="2632"/>
      <c r="AJ90" s="2632"/>
      <c r="AK90" s="2632"/>
    </row>
    <row r="91" spans="1:37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  <c r="AH91" s="2635"/>
      <c r="AI91" s="2635"/>
      <c r="AJ91" s="2635"/>
      <c r="AK91" s="2635"/>
    </row>
    <row r="92" spans="1:37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  <c r="AH92" s="2652"/>
      <c r="AI92" s="2652"/>
      <c r="AJ92" s="2652"/>
      <c r="AK92" s="2652"/>
    </row>
    <row r="93" spans="1:37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  <c r="AH93" s="2813"/>
      <c r="AI93" s="2813"/>
      <c r="AJ93" s="2813"/>
      <c r="AK93" s="2813"/>
    </row>
    <row r="94" spans="1:37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  <c r="AH94" s="2622"/>
      <c r="AI94" s="2622"/>
      <c r="AJ94" s="2622"/>
      <c r="AK94" s="2622"/>
    </row>
    <row r="95" spans="1:37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  <c r="AH95" s="2815"/>
      <c r="AI95" s="2815"/>
      <c r="AJ95" s="2815"/>
      <c r="AK95" s="2815"/>
    </row>
    <row r="96" spans="1:37">
      <c r="A96" s="2585"/>
      <c r="B96" s="2584"/>
      <c r="C96" s="2584"/>
      <c r="D96" s="2584"/>
      <c r="E96" s="2584"/>
      <c r="F96" s="2584"/>
      <c r="G96" s="2584"/>
      <c r="H96" s="2584"/>
      <c r="I96" s="2584"/>
      <c r="J96" s="2584"/>
      <c r="K96" s="2584"/>
      <c r="L96" s="2584"/>
      <c r="M96" s="2583"/>
      <c r="N96" s="2580"/>
      <c r="O96" s="2582"/>
      <c r="P96" s="2582"/>
    </row>
    <row r="97" spans="1:37">
      <c r="A97" s="2585"/>
      <c r="B97" s="2584"/>
      <c r="C97" s="2584"/>
      <c r="D97" s="2584"/>
      <c r="E97" s="2584"/>
      <c r="F97" s="2584"/>
      <c r="G97" s="2584"/>
      <c r="H97" s="2584"/>
      <c r="I97" s="2584"/>
      <c r="J97" s="2584"/>
      <c r="K97" s="2584"/>
      <c r="L97" s="2584"/>
      <c r="M97" s="2583"/>
      <c r="N97" s="2580"/>
      <c r="O97" s="2582"/>
      <c r="P97" s="2582"/>
    </row>
    <row r="98" spans="1:37">
      <c r="A98" s="2580"/>
      <c r="B98" s="2584"/>
      <c r="C98" s="2584"/>
      <c r="D98" s="2584"/>
      <c r="E98" s="2584"/>
      <c r="F98" s="2584"/>
      <c r="G98" s="2584"/>
      <c r="H98" s="2584"/>
      <c r="I98" s="2584"/>
      <c r="J98" s="2584"/>
      <c r="K98" s="2584"/>
      <c r="L98" s="2584"/>
      <c r="M98" s="2583"/>
      <c r="N98" s="2580"/>
      <c r="O98" s="2582"/>
      <c r="P98" s="2582"/>
    </row>
    <row r="99" spans="1:37" ht="18.75">
      <c r="A99" s="2807" t="s">
        <v>470</v>
      </c>
      <c r="B99" s="2675"/>
      <c r="C99" s="2675"/>
      <c r="D99" s="2675"/>
      <c r="E99" s="2675"/>
      <c r="F99" s="2675"/>
      <c r="G99" s="2675"/>
      <c r="H99" s="2675"/>
      <c r="I99" s="2675"/>
      <c r="J99" s="2675"/>
      <c r="K99" s="2675"/>
      <c r="L99" s="2675"/>
      <c r="M99" s="2675"/>
      <c r="N99" s="2675"/>
      <c r="O99" s="2675"/>
      <c r="P99" s="2675"/>
      <c r="Q99" s="2675"/>
      <c r="R99" s="2675"/>
      <c r="S99" s="2675"/>
      <c r="T99" s="2675"/>
      <c r="U99" s="2675"/>
      <c r="V99" s="2675"/>
      <c r="W99" s="2675"/>
      <c r="X99" s="2675"/>
      <c r="Y99" s="2675"/>
      <c r="Z99" s="2675"/>
      <c r="AA99" s="2675"/>
      <c r="AB99" s="2675"/>
      <c r="AC99" s="2675"/>
      <c r="AD99" s="2675"/>
      <c r="AE99" s="2675"/>
      <c r="AF99" s="2675"/>
      <c r="AG99" s="2675"/>
    </row>
    <row r="100" spans="1:37" ht="60">
      <c r="A100" s="2681"/>
      <c r="B100" s="2682"/>
      <c r="C100" s="2683"/>
      <c r="D100" s="2808" t="s">
        <v>366</v>
      </c>
      <c r="E100" s="2845" t="s">
        <v>163</v>
      </c>
      <c r="F100" s="2846" t="s">
        <v>165</v>
      </c>
      <c r="G100" s="2847" t="s">
        <v>168</v>
      </c>
      <c r="H100" s="2847" t="s">
        <v>335</v>
      </c>
      <c r="I100" s="2847" t="s">
        <v>367</v>
      </c>
      <c r="J100" s="2848" t="s">
        <v>170</v>
      </c>
      <c r="K100" s="2847" t="s">
        <v>172</v>
      </c>
      <c r="L100" s="2846" t="s">
        <v>174</v>
      </c>
      <c r="M100" s="2847" t="s">
        <v>177</v>
      </c>
      <c r="N100" s="2847" t="s">
        <v>180</v>
      </c>
      <c r="O100" s="2847" t="s">
        <v>183</v>
      </c>
      <c r="P100" s="2847" t="s">
        <v>185</v>
      </c>
      <c r="Q100" s="2847" t="s">
        <v>310</v>
      </c>
      <c r="R100" s="2849" t="s">
        <v>302</v>
      </c>
      <c r="S100" s="2849" t="s">
        <v>299</v>
      </c>
      <c r="T100" s="2847" t="s">
        <v>294</v>
      </c>
      <c r="U100" s="2847" t="s">
        <v>187</v>
      </c>
      <c r="V100" s="2847" t="s">
        <v>281</v>
      </c>
      <c r="W100" s="2850" t="s">
        <v>274</v>
      </c>
      <c r="X100" s="2847" t="s">
        <v>189</v>
      </c>
      <c r="Y100" s="2847" t="s">
        <v>191</v>
      </c>
      <c r="Z100" s="2847" t="s">
        <v>193</v>
      </c>
      <c r="AA100" s="2847" t="s">
        <v>263</v>
      </c>
      <c r="AB100" s="2847" t="s">
        <v>368</v>
      </c>
      <c r="AC100" s="2847" t="s">
        <v>260</v>
      </c>
      <c r="AD100" s="2846" t="s">
        <v>195</v>
      </c>
      <c r="AE100" s="2846" t="s">
        <v>198</v>
      </c>
      <c r="AF100" s="2847" t="s">
        <v>242</v>
      </c>
      <c r="AG100" s="2847" t="s">
        <v>200</v>
      </c>
      <c r="AH100" s="2847" t="s">
        <v>231</v>
      </c>
      <c r="AI100" s="2847" t="s">
        <v>369</v>
      </c>
      <c r="AJ100" s="2847" t="s">
        <v>227</v>
      </c>
      <c r="AK100" s="2847" t="s">
        <v>223</v>
      </c>
    </row>
    <row r="101" spans="1:37" ht="179.25">
      <c r="A101" s="2690"/>
      <c r="B101" s="2690"/>
      <c r="C101" s="2812"/>
      <c r="D101" s="2809" t="s">
        <v>371</v>
      </c>
      <c r="E101" s="2842" t="s">
        <v>372</v>
      </c>
      <c r="F101" s="2833" t="s">
        <v>373</v>
      </c>
      <c r="G101" s="2833" t="s">
        <v>374</v>
      </c>
      <c r="H101" s="2833" t="s">
        <v>375</v>
      </c>
      <c r="I101" s="2833" t="s">
        <v>376</v>
      </c>
      <c r="J101" s="2842" t="s">
        <v>169</v>
      </c>
      <c r="K101" s="2833" t="s">
        <v>171</v>
      </c>
      <c r="L101" s="2833" t="s">
        <v>173</v>
      </c>
      <c r="M101" s="2833" t="s">
        <v>176</v>
      </c>
      <c r="N101" s="2833" t="s">
        <v>179</v>
      </c>
      <c r="O101" s="2833" t="s">
        <v>182</v>
      </c>
      <c r="P101" s="2833" t="s">
        <v>184</v>
      </c>
      <c r="Q101" s="2833" t="s">
        <v>311</v>
      </c>
      <c r="R101" s="2833" t="s">
        <v>377</v>
      </c>
      <c r="S101" s="2833" t="s">
        <v>300</v>
      </c>
      <c r="T101" s="2833" t="s">
        <v>295</v>
      </c>
      <c r="U101" s="2833" t="s">
        <v>186</v>
      </c>
      <c r="V101" s="2833" t="s">
        <v>378</v>
      </c>
      <c r="W101" s="2833" t="s">
        <v>379</v>
      </c>
      <c r="X101" s="2843" t="s">
        <v>380</v>
      </c>
      <c r="Y101" s="2833" t="s">
        <v>190</v>
      </c>
      <c r="Z101" s="2832" t="s">
        <v>381</v>
      </c>
      <c r="AA101" s="2832" t="s">
        <v>264</v>
      </c>
      <c r="AB101" s="2832" t="s">
        <v>382</v>
      </c>
      <c r="AC101" s="2832" t="s">
        <v>383</v>
      </c>
      <c r="AD101" s="2833" t="s">
        <v>194</v>
      </c>
      <c r="AE101" s="2833" t="s">
        <v>197</v>
      </c>
      <c r="AF101" s="2833" t="s">
        <v>243</v>
      </c>
      <c r="AG101" s="2832" t="s">
        <v>384</v>
      </c>
      <c r="AH101" s="2832" t="s">
        <v>385</v>
      </c>
      <c r="AI101" s="2833" t="s">
        <v>386</v>
      </c>
      <c r="AJ101" s="2832" t="s">
        <v>649</v>
      </c>
      <c r="AK101" s="2833" t="s">
        <v>224</v>
      </c>
    </row>
    <row r="102" spans="1:37" ht="30">
      <c r="A102" s="2582"/>
      <c r="B102" s="2582"/>
      <c r="C102" s="2811"/>
      <c r="D102" s="2818" t="s">
        <v>603</v>
      </c>
      <c r="E102" s="2834"/>
      <c r="F102" s="2835"/>
      <c r="G102" s="2835"/>
      <c r="H102" s="2835"/>
      <c r="I102" s="2836"/>
      <c r="J102" s="2836"/>
      <c r="K102" s="2836"/>
      <c r="L102" s="2836"/>
      <c r="M102" s="2836"/>
      <c r="N102" s="2837"/>
      <c r="O102" s="2837"/>
      <c r="P102" s="2836"/>
      <c r="Q102" s="2838"/>
      <c r="R102" s="2837"/>
      <c r="S102" s="2839"/>
      <c r="T102" s="2839"/>
      <c r="U102" s="2836"/>
      <c r="V102" s="2840"/>
      <c r="W102" s="2840"/>
      <c r="X102" s="2840"/>
      <c r="Y102" s="2836"/>
      <c r="Z102" s="2841"/>
      <c r="AA102" s="2841"/>
      <c r="AB102" s="2841"/>
      <c r="AC102" s="2841"/>
      <c r="AD102" s="2841"/>
      <c r="AE102" s="2841"/>
      <c r="AF102" s="2841"/>
      <c r="AG102" s="2841"/>
      <c r="AH102" s="2841"/>
      <c r="AI102" s="2841"/>
      <c r="AJ102" s="2841"/>
      <c r="AK102" s="2841"/>
    </row>
    <row r="103" spans="1:37">
      <c r="A103" s="2612" t="s">
        <v>605</v>
      </c>
      <c r="B103" s="2611" t="s">
        <v>606</v>
      </c>
      <c r="C103" s="3750" t="s">
        <v>607</v>
      </c>
      <c r="D103" s="3695"/>
      <c r="E103" s="2817"/>
      <c r="F103" s="2817"/>
      <c r="G103" s="2817"/>
      <c r="H103" s="2817"/>
      <c r="I103" s="2817"/>
      <c r="J103" s="2817"/>
      <c r="K103" s="2817"/>
      <c r="L103" s="2817"/>
      <c r="M103" s="2817"/>
      <c r="N103" s="2817"/>
      <c r="O103" s="2817"/>
      <c r="P103" s="2817"/>
      <c r="Q103" s="2817"/>
      <c r="R103" s="2817"/>
      <c r="S103" s="2817"/>
      <c r="T103" s="2817"/>
      <c r="U103" s="2817"/>
      <c r="V103" s="2817"/>
      <c r="W103" s="2817"/>
      <c r="X103" s="2817"/>
      <c r="Y103" s="2817"/>
      <c r="Z103" s="2817"/>
      <c r="AA103" s="2817"/>
      <c r="AB103" s="2817"/>
      <c r="AC103" s="2817"/>
      <c r="AD103" s="2817"/>
      <c r="AE103" s="2817"/>
      <c r="AF103" s="2817"/>
      <c r="AG103" s="2817"/>
      <c r="AH103" s="2827"/>
      <c r="AI103" s="2827"/>
      <c r="AJ103" s="2827"/>
      <c r="AK103" s="2827"/>
    </row>
    <row r="104" spans="1:37" ht="15" customHeight="1">
      <c r="A104" s="3681" t="s">
        <v>707</v>
      </c>
      <c r="B104" s="3684" t="s">
        <v>608</v>
      </c>
      <c r="C104" s="3685"/>
      <c r="D104" s="3686"/>
      <c r="E104" s="2829"/>
      <c r="F104" s="2829"/>
      <c r="G104" s="2829"/>
      <c r="H104" s="2829"/>
      <c r="I104" s="2829"/>
      <c r="J104" s="2829"/>
      <c r="K104" s="2829"/>
      <c r="L104" s="2829"/>
      <c r="M104" s="2829"/>
      <c r="N104" s="2829"/>
      <c r="O104" s="2829"/>
      <c r="P104" s="2829"/>
      <c r="Q104" s="2829"/>
      <c r="R104" s="2829"/>
      <c r="S104" s="2829"/>
      <c r="T104" s="2829"/>
      <c r="U104" s="2829"/>
      <c r="V104" s="2829"/>
      <c r="W104" s="2829"/>
      <c r="X104" s="2829"/>
      <c r="Y104" s="2829"/>
      <c r="Z104" s="2829"/>
      <c r="AA104" s="2829"/>
      <c r="AB104" s="2829"/>
      <c r="AC104" s="2829"/>
      <c r="AD104" s="2829"/>
      <c r="AE104" s="2829"/>
      <c r="AF104" s="2829"/>
      <c r="AG104" s="2829"/>
      <c r="AH104" s="2620"/>
      <c r="AI104" s="2620"/>
      <c r="AJ104" s="2620"/>
      <c r="AK104" s="2620"/>
    </row>
    <row r="105" spans="1:37">
      <c r="A105" s="3682"/>
      <c r="B105" s="2666" t="s">
        <v>616</v>
      </c>
      <c r="C105" s="3687" t="s">
        <v>610</v>
      </c>
      <c r="D105" s="3688"/>
      <c r="E105" s="2654"/>
      <c r="F105" s="2655"/>
      <c r="G105" s="2655"/>
      <c r="H105" s="2655"/>
      <c r="I105" s="2655"/>
      <c r="J105" s="2655"/>
      <c r="K105" s="2655"/>
      <c r="L105" s="2655"/>
      <c r="M105" s="2655"/>
      <c r="N105" s="2655"/>
      <c r="O105" s="2655"/>
      <c r="P105" s="2655"/>
      <c r="Q105" s="2655"/>
      <c r="R105" s="2655"/>
      <c r="S105" s="2655"/>
      <c r="T105" s="2655"/>
      <c r="U105" s="2655"/>
      <c r="V105" s="2655"/>
      <c r="W105" s="2655"/>
      <c r="X105" s="2655"/>
      <c r="Y105" s="2655"/>
      <c r="Z105" s="2655"/>
      <c r="AA105" s="2655"/>
      <c r="AB105" s="2655"/>
      <c r="AC105" s="2655"/>
      <c r="AD105" s="2655"/>
      <c r="AE105" s="2655"/>
      <c r="AF105" s="2655"/>
      <c r="AG105" s="2655"/>
      <c r="AH105" s="2655"/>
      <c r="AI105" s="2655"/>
      <c r="AJ105" s="2655"/>
      <c r="AK105" s="2831"/>
    </row>
    <row r="106" spans="1:37">
      <c r="A106" s="3682"/>
      <c r="B106" s="3726" t="s">
        <v>617</v>
      </c>
      <c r="C106" s="3689" t="s">
        <v>612</v>
      </c>
      <c r="D106" s="2662" t="s">
        <v>634</v>
      </c>
      <c r="E106" s="2642"/>
      <c r="F106" s="2642"/>
      <c r="G106" s="2642"/>
      <c r="H106" s="2642"/>
      <c r="I106" s="2642"/>
      <c r="J106" s="2642"/>
      <c r="K106" s="2642"/>
      <c r="L106" s="2642"/>
      <c r="M106" s="2642"/>
      <c r="N106" s="2642"/>
      <c r="O106" s="2642"/>
      <c r="P106" s="2642"/>
      <c r="Q106" s="2642"/>
      <c r="R106" s="2642"/>
      <c r="S106" s="2642"/>
      <c r="T106" s="2642"/>
      <c r="U106" s="2642"/>
      <c r="V106" s="2642"/>
      <c r="W106" s="2642"/>
      <c r="X106" s="2642"/>
      <c r="Y106" s="2642"/>
      <c r="Z106" s="2642"/>
      <c r="AA106" s="2642"/>
      <c r="AB106" s="2642"/>
      <c r="AC106" s="2642"/>
      <c r="AD106" s="2642"/>
      <c r="AE106" s="2642"/>
      <c r="AF106" s="2642"/>
      <c r="AG106" s="2642"/>
      <c r="AH106" s="2642"/>
      <c r="AI106" s="2642"/>
      <c r="AJ106" s="2642"/>
      <c r="AK106" s="2642"/>
    </row>
    <row r="107" spans="1:37">
      <c r="A107" s="3682"/>
      <c r="B107" s="3727"/>
      <c r="C107" s="3690"/>
      <c r="D107" s="2592" t="s">
        <v>395</v>
      </c>
      <c r="E107" s="2636"/>
      <c r="F107" s="2636"/>
      <c r="G107" s="2636"/>
      <c r="H107" s="2636"/>
      <c r="I107" s="2636"/>
      <c r="J107" s="2636"/>
      <c r="K107" s="2636"/>
      <c r="L107" s="2636"/>
      <c r="M107" s="2636"/>
      <c r="N107" s="2636"/>
      <c r="O107" s="2636"/>
      <c r="P107" s="2636"/>
      <c r="Q107" s="2636"/>
      <c r="R107" s="2636"/>
      <c r="S107" s="2636"/>
      <c r="T107" s="2636"/>
      <c r="U107" s="2636"/>
      <c r="V107" s="2636"/>
      <c r="W107" s="2636"/>
      <c r="X107" s="2636"/>
      <c r="Y107" s="2636"/>
      <c r="Z107" s="2636"/>
      <c r="AA107" s="2636"/>
      <c r="AB107" s="2636"/>
      <c r="AC107" s="2636"/>
      <c r="AD107" s="2636"/>
      <c r="AE107" s="2636"/>
      <c r="AF107" s="2636"/>
      <c r="AG107" s="2636"/>
      <c r="AH107" s="2636"/>
      <c r="AI107" s="2636"/>
      <c r="AJ107" s="2636"/>
      <c r="AK107" s="2636"/>
    </row>
    <row r="108" spans="1:37">
      <c r="A108" s="3682"/>
      <c r="B108" s="3728"/>
      <c r="C108" s="3691"/>
      <c r="D108" s="2591" t="s">
        <v>396</v>
      </c>
      <c r="E108" s="2639"/>
      <c r="F108" s="2639"/>
      <c r="G108" s="2639"/>
      <c r="H108" s="2639"/>
      <c r="I108" s="2639"/>
      <c r="J108" s="2639"/>
      <c r="K108" s="2639"/>
      <c r="L108" s="2639"/>
      <c r="M108" s="2639"/>
      <c r="N108" s="2639"/>
      <c r="O108" s="2639"/>
      <c r="P108" s="2639"/>
      <c r="Q108" s="2639"/>
      <c r="R108" s="2639"/>
      <c r="S108" s="2639"/>
      <c r="T108" s="2639"/>
      <c r="U108" s="2639"/>
      <c r="V108" s="2639"/>
      <c r="W108" s="2639"/>
      <c r="X108" s="2639"/>
      <c r="Y108" s="2639"/>
      <c r="Z108" s="2639"/>
      <c r="AA108" s="2639"/>
      <c r="AB108" s="2639"/>
      <c r="AC108" s="2639"/>
      <c r="AD108" s="2639"/>
      <c r="AE108" s="2639"/>
      <c r="AF108" s="2639"/>
      <c r="AG108" s="2639"/>
      <c r="AH108" s="2639"/>
      <c r="AI108" s="2639"/>
      <c r="AJ108" s="2639"/>
      <c r="AK108" s="2639"/>
    </row>
    <row r="109" spans="1:37">
      <c r="A109" s="3682"/>
      <c r="B109" s="3726" t="s">
        <v>618</v>
      </c>
      <c r="C109" s="3718" t="s">
        <v>612</v>
      </c>
      <c r="D109" s="2592" t="s">
        <v>634</v>
      </c>
      <c r="E109" s="2663"/>
      <c r="F109" s="2663"/>
      <c r="G109" s="2663"/>
      <c r="H109" s="2663"/>
      <c r="I109" s="2663"/>
      <c r="J109" s="2663"/>
      <c r="K109" s="2663"/>
      <c r="L109" s="2663"/>
      <c r="M109" s="2663"/>
      <c r="N109" s="2663"/>
      <c r="O109" s="2663"/>
      <c r="P109" s="2663"/>
      <c r="Q109" s="2663"/>
      <c r="R109" s="2663"/>
      <c r="S109" s="2663"/>
      <c r="T109" s="2663"/>
      <c r="U109" s="2663"/>
      <c r="V109" s="2663"/>
      <c r="W109" s="2663"/>
      <c r="X109" s="2663"/>
      <c r="Y109" s="2663"/>
      <c r="Z109" s="2663"/>
      <c r="AA109" s="2663"/>
      <c r="AB109" s="2663"/>
      <c r="AC109" s="2663"/>
      <c r="AD109" s="2663"/>
      <c r="AE109" s="2663"/>
      <c r="AF109" s="2663"/>
      <c r="AG109" s="2663"/>
      <c r="AH109" s="2663"/>
      <c r="AI109" s="2663"/>
      <c r="AJ109" s="2663"/>
      <c r="AK109" s="2663"/>
    </row>
    <row r="110" spans="1:37">
      <c r="A110" s="3682"/>
      <c r="B110" s="3727"/>
      <c r="C110" s="3690"/>
      <c r="D110" s="2592" t="s">
        <v>395</v>
      </c>
      <c r="E110" s="2636"/>
      <c r="F110" s="2636"/>
      <c r="G110" s="2636"/>
      <c r="H110" s="2636"/>
      <c r="I110" s="2636"/>
      <c r="J110" s="2636"/>
      <c r="K110" s="2636"/>
      <c r="L110" s="2636"/>
      <c r="M110" s="2636"/>
      <c r="N110" s="2636"/>
      <c r="O110" s="2636"/>
      <c r="P110" s="2636"/>
      <c r="Q110" s="2636"/>
      <c r="R110" s="2636"/>
      <c r="S110" s="2636"/>
      <c r="T110" s="2636"/>
      <c r="U110" s="2636"/>
      <c r="V110" s="2636"/>
      <c r="W110" s="2636"/>
      <c r="X110" s="2636"/>
      <c r="Y110" s="2636"/>
      <c r="Z110" s="2636"/>
      <c r="AA110" s="2636"/>
      <c r="AB110" s="2636"/>
      <c r="AC110" s="2636"/>
      <c r="AD110" s="2636"/>
      <c r="AE110" s="2636"/>
      <c r="AF110" s="2636"/>
      <c r="AG110" s="2636"/>
      <c r="AH110" s="2636"/>
      <c r="AI110" s="2636"/>
      <c r="AJ110" s="2636"/>
      <c r="AK110" s="2636"/>
    </row>
    <row r="111" spans="1:37">
      <c r="A111" s="3682"/>
      <c r="B111" s="3728"/>
      <c r="C111" s="3691"/>
      <c r="D111" s="2599" t="s">
        <v>396</v>
      </c>
      <c r="E111" s="2639"/>
      <c r="F111" s="2639"/>
      <c r="G111" s="2639"/>
      <c r="H111" s="2639"/>
      <c r="I111" s="2639"/>
      <c r="J111" s="2639"/>
      <c r="K111" s="2639"/>
      <c r="L111" s="2639"/>
      <c r="M111" s="2639"/>
      <c r="N111" s="2639"/>
      <c r="O111" s="2639"/>
      <c r="P111" s="2639"/>
      <c r="Q111" s="2639"/>
      <c r="R111" s="2639"/>
      <c r="S111" s="2639"/>
      <c r="T111" s="2639"/>
      <c r="U111" s="2639"/>
      <c r="V111" s="2639"/>
      <c r="W111" s="2639"/>
      <c r="X111" s="2639"/>
      <c r="Y111" s="2639"/>
      <c r="Z111" s="2639"/>
      <c r="AA111" s="2639"/>
      <c r="AB111" s="2639"/>
      <c r="AC111" s="2639"/>
      <c r="AD111" s="2639"/>
      <c r="AE111" s="2639"/>
      <c r="AF111" s="2639"/>
      <c r="AG111" s="2639"/>
      <c r="AH111" s="2639"/>
      <c r="AI111" s="2639"/>
      <c r="AJ111" s="2639"/>
      <c r="AK111" s="2639"/>
    </row>
    <row r="112" spans="1:37">
      <c r="A112" s="3682"/>
      <c r="B112" s="3708" t="s">
        <v>617</v>
      </c>
      <c r="C112" s="3719" t="s">
        <v>613</v>
      </c>
      <c r="D112" s="2650" t="s">
        <v>634</v>
      </c>
      <c r="E112" s="2632"/>
      <c r="F112" s="2632"/>
      <c r="G112" s="2632"/>
      <c r="H112" s="2632"/>
      <c r="I112" s="2632"/>
      <c r="J112" s="2632"/>
      <c r="K112" s="2632"/>
      <c r="L112" s="2632"/>
      <c r="M112" s="2632"/>
      <c r="N112" s="2632"/>
      <c r="O112" s="2632"/>
      <c r="P112" s="2632"/>
      <c r="Q112" s="2632"/>
      <c r="R112" s="2632"/>
      <c r="S112" s="2632"/>
      <c r="T112" s="2632"/>
      <c r="U112" s="2632"/>
      <c r="V112" s="2632"/>
      <c r="W112" s="2632"/>
      <c r="X112" s="2632"/>
      <c r="Y112" s="2632"/>
      <c r="Z112" s="2632"/>
      <c r="AA112" s="2632"/>
      <c r="AB112" s="2632"/>
      <c r="AC112" s="2632"/>
      <c r="AD112" s="2632"/>
      <c r="AE112" s="2632"/>
      <c r="AF112" s="2632"/>
      <c r="AG112" s="2632"/>
      <c r="AH112" s="2632"/>
      <c r="AI112" s="2632"/>
      <c r="AJ112" s="2632"/>
      <c r="AK112" s="2632"/>
    </row>
    <row r="113" spans="1:37">
      <c r="A113" s="3682"/>
      <c r="B113" s="3709"/>
      <c r="C113" s="3676"/>
      <c r="D113" s="2633" t="s">
        <v>395</v>
      </c>
      <c r="E113" s="2635"/>
      <c r="F113" s="2635"/>
      <c r="G113" s="2635"/>
      <c r="H113" s="2635"/>
      <c r="I113" s="2635"/>
      <c r="J113" s="2635"/>
      <c r="K113" s="2635"/>
      <c r="L113" s="2635"/>
      <c r="M113" s="2635"/>
      <c r="N113" s="2635"/>
      <c r="O113" s="2635"/>
      <c r="P113" s="2635"/>
      <c r="Q113" s="2635"/>
      <c r="R113" s="2635"/>
      <c r="S113" s="2635"/>
      <c r="T113" s="2635"/>
      <c r="U113" s="2635"/>
      <c r="V113" s="2635"/>
      <c r="W113" s="2635"/>
      <c r="X113" s="2635"/>
      <c r="Y113" s="2635"/>
      <c r="Z113" s="2635"/>
      <c r="AA113" s="2635"/>
      <c r="AB113" s="2635"/>
      <c r="AC113" s="2635"/>
      <c r="AD113" s="2635"/>
      <c r="AE113" s="2635"/>
      <c r="AF113" s="2635"/>
      <c r="AG113" s="2635"/>
      <c r="AH113" s="2635"/>
      <c r="AI113" s="2635"/>
      <c r="AJ113" s="2635"/>
      <c r="AK113" s="2635"/>
    </row>
    <row r="114" spans="1:37">
      <c r="A114" s="3682"/>
      <c r="B114" s="3710"/>
      <c r="C114" s="3677"/>
      <c r="D114" s="2634" t="s">
        <v>396</v>
      </c>
      <c r="E114" s="2652"/>
      <c r="F114" s="2652"/>
      <c r="G114" s="2652"/>
      <c r="H114" s="2652"/>
      <c r="I114" s="2652"/>
      <c r="J114" s="2652"/>
      <c r="K114" s="2652"/>
      <c r="L114" s="2652"/>
      <c r="M114" s="2652"/>
      <c r="N114" s="2652"/>
      <c r="O114" s="2652"/>
      <c r="P114" s="2652"/>
      <c r="Q114" s="2652"/>
      <c r="R114" s="2652"/>
      <c r="S114" s="2652"/>
      <c r="T114" s="2652"/>
      <c r="U114" s="2652"/>
      <c r="V114" s="2652"/>
      <c r="W114" s="2652"/>
      <c r="X114" s="2652"/>
      <c r="Y114" s="2652"/>
      <c r="Z114" s="2652"/>
      <c r="AA114" s="2652"/>
      <c r="AB114" s="2652"/>
      <c r="AC114" s="2652"/>
      <c r="AD114" s="2652"/>
      <c r="AE114" s="2652"/>
      <c r="AF114" s="2652"/>
      <c r="AG114" s="2652"/>
      <c r="AH114" s="2652"/>
      <c r="AI114" s="2652"/>
      <c r="AJ114" s="2652"/>
      <c r="AK114" s="2652"/>
    </row>
    <row r="115" spans="1:37">
      <c r="A115" s="3682"/>
      <c r="B115" s="3708" t="s">
        <v>618</v>
      </c>
      <c r="C115" s="3675" t="s">
        <v>613</v>
      </c>
      <c r="D115" s="2633" t="s">
        <v>634</v>
      </c>
      <c r="E115" s="2632"/>
      <c r="F115" s="2632"/>
      <c r="G115" s="2632"/>
      <c r="H115" s="2632"/>
      <c r="I115" s="2632"/>
      <c r="J115" s="2632"/>
      <c r="K115" s="2632"/>
      <c r="L115" s="2632"/>
      <c r="M115" s="2632"/>
      <c r="N115" s="2632"/>
      <c r="O115" s="2632"/>
      <c r="P115" s="2632"/>
      <c r="Q115" s="2632"/>
      <c r="R115" s="2632"/>
      <c r="S115" s="2632"/>
      <c r="T115" s="2632"/>
      <c r="U115" s="2632"/>
      <c r="V115" s="2632"/>
      <c r="W115" s="2632"/>
      <c r="X115" s="2632"/>
      <c r="Y115" s="2632"/>
      <c r="Z115" s="2632"/>
      <c r="AA115" s="2632"/>
      <c r="AB115" s="2632"/>
      <c r="AC115" s="2632"/>
      <c r="AD115" s="2632"/>
      <c r="AE115" s="2632"/>
      <c r="AF115" s="2632"/>
      <c r="AG115" s="2632"/>
      <c r="AH115" s="2632"/>
      <c r="AI115" s="2632"/>
      <c r="AJ115" s="2632"/>
      <c r="AK115" s="2632"/>
    </row>
    <row r="116" spans="1:37" ht="15.75" customHeight="1">
      <c r="A116" s="3682"/>
      <c r="B116" s="3709"/>
      <c r="C116" s="3676"/>
      <c r="D116" s="2633" t="s">
        <v>395</v>
      </c>
      <c r="E116" s="2635"/>
      <c r="F116" s="2635"/>
      <c r="G116" s="2635"/>
      <c r="H116" s="2635"/>
      <c r="I116" s="2635"/>
      <c r="J116" s="2635"/>
      <c r="K116" s="2635"/>
      <c r="L116" s="2635"/>
      <c r="M116" s="2635"/>
      <c r="N116" s="2635"/>
      <c r="O116" s="2635"/>
      <c r="P116" s="2635"/>
      <c r="Q116" s="2635"/>
      <c r="R116" s="2635"/>
      <c r="S116" s="2635"/>
      <c r="T116" s="2635"/>
      <c r="U116" s="2635"/>
      <c r="V116" s="2635"/>
      <c r="W116" s="2635"/>
      <c r="X116" s="2635"/>
      <c r="Y116" s="2635"/>
      <c r="Z116" s="2635"/>
      <c r="AA116" s="2635"/>
      <c r="AB116" s="2635"/>
      <c r="AC116" s="2635"/>
      <c r="AD116" s="2635"/>
      <c r="AE116" s="2635"/>
      <c r="AF116" s="2635"/>
      <c r="AG116" s="2635"/>
      <c r="AH116" s="2635"/>
      <c r="AI116" s="2635"/>
      <c r="AJ116" s="2635"/>
      <c r="AK116" s="2635"/>
    </row>
    <row r="117" spans="1:37" ht="15" customHeight="1">
      <c r="A117" s="3682"/>
      <c r="B117" s="3710"/>
      <c r="C117" s="3677"/>
      <c r="D117" s="2664" t="s">
        <v>396</v>
      </c>
      <c r="E117" s="2652"/>
      <c r="F117" s="2652"/>
      <c r="G117" s="2652"/>
      <c r="H117" s="2652"/>
      <c r="I117" s="2652"/>
      <c r="J117" s="2652"/>
      <c r="K117" s="2652"/>
      <c r="L117" s="2652"/>
      <c r="M117" s="2652"/>
      <c r="N117" s="2652"/>
      <c r="O117" s="2652"/>
      <c r="P117" s="2652"/>
      <c r="Q117" s="2652"/>
      <c r="R117" s="2652"/>
      <c r="S117" s="2652"/>
      <c r="T117" s="2652"/>
      <c r="U117" s="2652"/>
      <c r="V117" s="2652"/>
      <c r="W117" s="2652"/>
      <c r="X117" s="2652"/>
      <c r="Y117" s="2652"/>
      <c r="Z117" s="2652"/>
      <c r="AA117" s="2652"/>
      <c r="AB117" s="2652"/>
      <c r="AC117" s="2652"/>
      <c r="AD117" s="2652"/>
      <c r="AE117" s="2652"/>
      <c r="AF117" s="2652"/>
      <c r="AG117" s="2652"/>
      <c r="AH117" s="2652"/>
      <c r="AI117" s="2652"/>
      <c r="AJ117" s="2652"/>
      <c r="AK117" s="2652"/>
    </row>
    <row r="118" spans="1:37" ht="15.75" thickBot="1">
      <c r="A118" s="3683"/>
      <c r="B118" s="3678" t="s">
        <v>645</v>
      </c>
      <c r="C118" s="3679"/>
      <c r="D118" s="3680"/>
      <c r="E118" s="2587"/>
      <c r="F118" s="2587"/>
      <c r="G118" s="2587"/>
      <c r="H118" s="2587"/>
      <c r="I118" s="2587"/>
      <c r="J118" s="2587"/>
      <c r="K118" s="2587"/>
      <c r="L118" s="2587"/>
      <c r="M118" s="2587"/>
      <c r="N118" s="2586"/>
      <c r="O118" s="2586"/>
      <c r="P118" s="2586"/>
      <c r="Q118" s="2587"/>
      <c r="R118" s="2587"/>
      <c r="S118" s="2587"/>
      <c r="T118" s="2587"/>
      <c r="U118" s="2587"/>
      <c r="V118" s="2587"/>
      <c r="W118" s="2587"/>
      <c r="X118" s="2587"/>
      <c r="Y118" s="2587"/>
      <c r="Z118" s="2586"/>
      <c r="AA118" s="2586"/>
      <c r="AB118" s="2586"/>
      <c r="AC118" s="2587"/>
      <c r="AD118" s="2587"/>
      <c r="AE118" s="2587"/>
      <c r="AF118" s="2587"/>
      <c r="AG118" s="2587"/>
      <c r="AH118" s="2587"/>
      <c r="AI118" s="2587"/>
      <c r="AJ118" s="2587"/>
      <c r="AK118" s="2587"/>
    </row>
    <row r="119" spans="1:37" ht="15" customHeight="1">
      <c r="A119" s="3720" t="s">
        <v>708</v>
      </c>
      <c r="B119" s="3714" t="s">
        <v>608</v>
      </c>
      <c r="C119" s="3715"/>
      <c r="D119" s="3716"/>
      <c r="E119" s="2829"/>
      <c r="F119" s="2829"/>
      <c r="G119" s="2829"/>
      <c r="H119" s="2829"/>
      <c r="I119" s="2829"/>
      <c r="J119" s="2829"/>
      <c r="K119" s="2829"/>
      <c r="L119" s="2829"/>
      <c r="M119" s="2829"/>
      <c r="N119" s="2829"/>
      <c r="O119" s="2829"/>
      <c r="P119" s="2829"/>
      <c r="Q119" s="2829"/>
      <c r="R119" s="2829"/>
      <c r="S119" s="2829"/>
      <c r="T119" s="2829"/>
      <c r="U119" s="2829"/>
      <c r="V119" s="2829"/>
      <c r="W119" s="2829"/>
      <c r="X119" s="2829"/>
      <c r="Y119" s="2829"/>
      <c r="Z119" s="2829"/>
      <c r="AA119" s="2829"/>
      <c r="AB119" s="2829"/>
      <c r="AC119" s="2829"/>
      <c r="AD119" s="2829"/>
      <c r="AE119" s="2829"/>
      <c r="AF119" s="2829"/>
      <c r="AG119" s="2829"/>
      <c r="AH119" s="2829"/>
      <c r="AI119" s="2829"/>
      <c r="AJ119" s="2829"/>
      <c r="AK119" s="2829"/>
    </row>
    <row r="120" spans="1:37">
      <c r="A120" s="3721"/>
      <c r="B120" s="2667" t="s">
        <v>619</v>
      </c>
      <c r="C120" s="3687" t="s">
        <v>610</v>
      </c>
      <c r="D120" s="3688"/>
      <c r="E120" s="2654"/>
      <c r="F120" s="2655"/>
      <c r="G120" s="2655"/>
      <c r="H120" s="2655"/>
      <c r="I120" s="2655"/>
      <c r="J120" s="2655"/>
      <c r="K120" s="2655"/>
      <c r="L120" s="2655"/>
      <c r="M120" s="2655"/>
      <c r="N120" s="2655"/>
      <c r="O120" s="2655"/>
      <c r="P120" s="2655"/>
      <c r="Q120" s="2655"/>
      <c r="R120" s="2655"/>
      <c r="S120" s="2655"/>
      <c r="T120" s="2655"/>
      <c r="U120" s="2655"/>
      <c r="V120" s="2655"/>
      <c r="W120" s="2655"/>
      <c r="X120" s="2655"/>
      <c r="Y120" s="2655"/>
      <c r="Z120" s="2655"/>
      <c r="AA120" s="2655"/>
      <c r="AB120" s="2655"/>
      <c r="AC120" s="2655"/>
      <c r="AD120" s="2655"/>
      <c r="AE120" s="2655"/>
      <c r="AF120" s="2655"/>
      <c r="AG120" s="2655"/>
      <c r="AH120" s="2655"/>
      <c r="AI120" s="2655"/>
      <c r="AJ120" s="2655"/>
      <c r="AK120" s="2831"/>
    </row>
    <row r="121" spans="1:37">
      <c r="A121" s="3721"/>
      <c r="B121" s="3705" t="s">
        <v>620</v>
      </c>
      <c r="C121" s="3702" t="s">
        <v>612</v>
      </c>
      <c r="D121" s="2593" t="s">
        <v>634</v>
      </c>
      <c r="E121" s="2603"/>
      <c r="F121" s="2603"/>
      <c r="G121" s="2603"/>
      <c r="H121" s="2603"/>
      <c r="I121" s="2603"/>
      <c r="J121" s="2603"/>
      <c r="K121" s="2603"/>
      <c r="L121" s="2603"/>
      <c r="M121" s="2603"/>
      <c r="N121" s="2603"/>
      <c r="O121" s="2603"/>
      <c r="P121" s="2603"/>
      <c r="Q121" s="2603"/>
      <c r="R121" s="2603"/>
      <c r="S121" s="2603"/>
      <c r="T121" s="2603"/>
      <c r="U121" s="2603"/>
      <c r="V121" s="2603"/>
      <c r="W121" s="2603"/>
      <c r="X121" s="2603"/>
      <c r="Y121" s="2603"/>
      <c r="Z121" s="2603"/>
      <c r="AA121" s="2603"/>
      <c r="AB121" s="2603"/>
      <c r="AC121" s="2603"/>
      <c r="AD121" s="2603"/>
      <c r="AE121" s="2603"/>
      <c r="AF121" s="2603"/>
      <c r="AG121" s="2603"/>
      <c r="AH121" s="2603"/>
      <c r="AI121" s="2603"/>
      <c r="AJ121" s="2603"/>
      <c r="AK121" s="2603"/>
    </row>
    <row r="122" spans="1:37">
      <c r="A122" s="3721"/>
      <c r="B122" s="3706"/>
      <c r="C122" s="3703"/>
      <c r="D122" s="2592" t="s">
        <v>395</v>
      </c>
      <c r="E122" s="2590"/>
      <c r="F122" s="2590"/>
      <c r="G122" s="2590"/>
      <c r="H122" s="2590"/>
      <c r="I122" s="2590"/>
      <c r="J122" s="2590"/>
      <c r="K122" s="2590"/>
      <c r="L122" s="2590"/>
      <c r="M122" s="2590"/>
      <c r="N122" s="2590"/>
      <c r="O122" s="2590"/>
      <c r="P122" s="2590"/>
      <c r="Q122" s="2590"/>
      <c r="R122" s="2590"/>
      <c r="S122" s="2590"/>
      <c r="T122" s="2590"/>
      <c r="U122" s="2590"/>
      <c r="V122" s="2590"/>
      <c r="W122" s="2590"/>
      <c r="X122" s="2590"/>
      <c r="Y122" s="2590"/>
      <c r="Z122" s="2590"/>
      <c r="AA122" s="2590"/>
      <c r="AB122" s="2590"/>
      <c r="AC122" s="2590"/>
      <c r="AD122" s="2590"/>
      <c r="AE122" s="2590"/>
      <c r="AF122" s="2590"/>
      <c r="AG122" s="2590"/>
      <c r="AH122" s="2590"/>
      <c r="AI122" s="2590"/>
      <c r="AJ122" s="2590"/>
      <c r="AK122" s="2590"/>
    </row>
    <row r="123" spans="1:37">
      <c r="A123" s="3721"/>
      <c r="B123" s="3706"/>
      <c r="C123" s="3703"/>
      <c r="D123" s="2673" t="s">
        <v>396</v>
      </c>
      <c r="E123" s="2600"/>
      <c r="F123" s="2600"/>
      <c r="G123" s="2600"/>
      <c r="H123" s="2600"/>
      <c r="I123" s="2600"/>
      <c r="J123" s="2600"/>
      <c r="K123" s="2600"/>
      <c r="L123" s="2600"/>
      <c r="M123" s="2600"/>
      <c r="N123" s="2600"/>
      <c r="O123" s="2600"/>
      <c r="P123" s="2600"/>
      <c r="Q123" s="2600"/>
      <c r="R123" s="2600"/>
      <c r="S123" s="2600"/>
      <c r="T123" s="2600"/>
      <c r="U123" s="2600"/>
      <c r="V123" s="2600"/>
      <c r="W123" s="2600"/>
      <c r="X123" s="2600"/>
      <c r="Y123" s="2600"/>
      <c r="Z123" s="2600"/>
      <c r="AA123" s="2600"/>
      <c r="AB123" s="2600"/>
      <c r="AC123" s="2600"/>
      <c r="AD123" s="2600"/>
      <c r="AE123" s="2600"/>
      <c r="AF123" s="2600"/>
      <c r="AG123" s="2600"/>
      <c r="AH123" s="2600"/>
      <c r="AI123" s="2600"/>
      <c r="AJ123" s="2600"/>
      <c r="AK123" s="2600"/>
    </row>
    <row r="124" spans="1:37">
      <c r="A124" s="3721"/>
      <c r="B124" s="3706"/>
      <c r="C124" s="3672" t="s">
        <v>613</v>
      </c>
      <c r="D124" s="2589" t="s">
        <v>634</v>
      </c>
      <c r="E124" s="2674"/>
      <c r="F124" s="2674"/>
      <c r="G124" s="2674"/>
      <c r="H124" s="2674"/>
      <c r="I124" s="2674"/>
      <c r="J124" s="2674"/>
      <c r="K124" s="2674"/>
      <c r="L124" s="2674"/>
      <c r="M124" s="2674"/>
      <c r="N124" s="2674"/>
      <c r="O124" s="2674"/>
      <c r="P124" s="2674"/>
      <c r="Q124" s="2674"/>
      <c r="R124" s="2674"/>
      <c r="S124" s="2674"/>
      <c r="T124" s="2674"/>
      <c r="U124" s="2674"/>
      <c r="V124" s="2674"/>
      <c r="W124" s="2674"/>
      <c r="X124" s="2674"/>
      <c r="Y124" s="2674"/>
      <c r="Z124" s="2674"/>
      <c r="AA124" s="2674"/>
      <c r="AB124" s="2674"/>
      <c r="AC124" s="2674"/>
      <c r="AD124" s="2674"/>
      <c r="AE124" s="2674"/>
      <c r="AF124" s="2674"/>
      <c r="AG124" s="2674"/>
      <c r="AH124" s="2674"/>
      <c r="AI124" s="2674"/>
      <c r="AJ124" s="2674"/>
      <c r="AK124" s="2674"/>
    </row>
    <row r="125" spans="1:37">
      <c r="A125" s="3721"/>
      <c r="B125" s="3706"/>
      <c r="C125" s="3673"/>
      <c r="D125" s="2589" t="s">
        <v>395</v>
      </c>
      <c r="E125" s="2597"/>
      <c r="F125" s="2597"/>
      <c r="G125" s="2597"/>
      <c r="H125" s="2597"/>
      <c r="I125" s="2597"/>
      <c r="J125" s="2597"/>
      <c r="K125" s="2597"/>
      <c r="L125" s="2597"/>
      <c r="M125" s="2597"/>
      <c r="N125" s="2597"/>
      <c r="O125" s="2597"/>
      <c r="P125" s="2597"/>
      <c r="Q125" s="2597"/>
      <c r="R125" s="2597"/>
      <c r="S125" s="2597"/>
      <c r="T125" s="2597"/>
      <c r="U125" s="2597"/>
      <c r="V125" s="2597"/>
      <c r="W125" s="2597"/>
      <c r="X125" s="2597"/>
      <c r="Y125" s="2597"/>
      <c r="Z125" s="2597"/>
      <c r="AA125" s="2597"/>
      <c r="AB125" s="2597"/>
      <c r="AC125" s="2597"/>
      <c r="AD125" s="2597"/>
      <c r="AE125" s="2597"/>
      <c r="AF125" s="2597"/>
      <c r="AG125" s="2597"/>
      <c r="AH125" s="2597"/>
      <c r="AI125" s="2597"/>
      <c r="AJ125" s="2597"/>
      <c r="AK125" s="2597"/>
    </row>
    <row r="126" spans="1:37">
      <c r="A126" s="3721"/>
      <c r="B126" s="3707"/>
      <c r="C126" s="3674"/>
      <c r="D126" s="2604" t="s">
        <v>396</v>
      </c>
      <c r="E126" s="2596"/>
      <c r="F126" s="2596"/>
      <c r="G126" s="2596"/>
      <c r="H126" s="2596"/>
      <c r="I126" s="2596"/>
      <c r="J126" s="2596"/>
      <c r="K126" s="2596"/>
      <c r="L126" s="2596"/>
      <c r="M126" s="2596"/>
      <c r="N126" s="2596"/>
      <c r="O126" s="2596"/>
      <c r="P126" s="2596"/>
      <c r="Q126" s="2596"/>
      <c r="R126" s="2596"/>
      <c r="S126" s="2596"/>
      <c r="T126" s="2596"/>
      <c r="U126" s="2596"/>
      <c r="V126" s="2596"/>
      <c r="W126" s="2596"/>
      <c r="X126" s="2596"/>
      <c r="Y126" s="2596"/>
      <c r="Z126" s="2596"/>
      <c r="AA126" s="2596"/>
      <c r="AB126" s="2596"/>
      <c r="AC126" s="2596"/>
      <c r="AD126" s="2596"/>
      <c r="AE126" s="2596"/>
      <c r="AF126" s="2596"/>
      <c r="AG126" s="2596"/>
      <c r="AH126" s="2596"/>
      <c r="AI126" s="2596"/>
      <c r="AJ126" s="2596"/>
      <c r="AK126" s="2596"/>
    </row>
    <row r="127" spans="1:37" ht="15.75" thickBot="1">
      <c r="A127" s="3722"/>
      <c r="B127" s="3678" t="s">
        <v>645</v>
      </c>
      <c r="C127" s="3679"/>
      <c r="D127" s="3680"/>
      <c r="E127" s="2595"/>
      <c r="F127" s="2595"/>
      <c r="G127" s="2595"/>
      <c r="H127" s="2595"/>
      <c r="I127" s="2595"/>
      <c r="J127" s="2595"/>
      <c r="K127" s="2595"/>
      <c r="L127" s="2595"/>
      <c r="M127" s="2595"/>
      <c r="N127" s="2594"/>
      <c r="O127" s="2594"/>
      <c r="P127" s="2594"/>
      <c r="Q127" s="2595"/>
      <c r="R127" s="2595"/>
      <c r="S127" s="2595"/>
      <c r="T127" s="2595"/>
      <c r="U127" s="2595"/>
      <c r="V127" s="2595"/>
      <c r="W127" s="2595"/>
      <c r="X127" s="2595"/>
      <c r="Y127" s="2595"/>
      <c r="Z127" s="2594"/>
      <c r="AA127" s="2594"/>
      <c r="AB127" s="2594"/>
      <c r="AC127" s="2595"/>
      <c r="AD127" s="2595"/>
      <c r="AE127" s="2595"/>
      <c r="AF127" s="2595"/>
      <c r="AG127" s="2595"/>
      <c r="AH127" s="2595"/>
      <c r="AI127" s="2595"/>
      <c r="AJ127" s="2595"/>
      <c r="AK127" s="2595"/>
    </row>
    <row r="128" spans="1:37">
      <c r="A128" s="3711" t="s">
        <v>706</v>
      </c>
      <c r="B128" s="3714" t="s">
        <v>608</v>
      </c>
      <c r="C128" s="3715"/>
      <c r="D128" s="3716"/>
      <c r="E128" s="2829"/>
      <c r="F128" s="2829"/>
      <c r="G128" s="2829"/>
      <c r="H128" s="2829"/>
      <c r="I128" s="2829"/>
      <c r="J128" s="2829"/>
      <c r="K128" s="2829"/>
      <c r="L128" s="2829"/>
      <c r="M128" s="2829"/>
      <c r="N128" s="2829"/>
      <c r="O128" s="2829"/>
      <c r="P128" s="2829"/>
      <c r="Q128" s="2829"/>
      <c r="R128" s="2829"/>
      <c r="S128" s="2829"/>
      <c r="T128" s="2829"/>
      <c r="U128" s="2829"/>
      <c r="V128" s="2829"/>
      <c r="W128" s="2829"/>
      <c r="X128" s="2829"/>
      <c r="Y128" s="2829"/>
      <c r="Z128" s="2829"/>
      <c r="AA128" s="2829"/>
      <c r="AB128" s="2829"/>
      <c r="AC128" s="2829"/>
      <c r="AD128" s="2829"/>
      <c r="AE128" s="2829"/>
      <c r="AF128" s="2829"/>
      <c r="AG128" s="2829"/>
      <c r="AH128" s="2829"/>
      <c r="AI128" s="2829"/>
      <c r="AJ128" s="2829"/>
      <c r="AK128" s="2829"/>
    </row>
    <row r="129" spans="1:37">
      <c r="A129" s="3712"/>
      <c r="B129" s="2668" t="s">
        <v>621</v>
      </c>
      <c r="C129" s="3687" t="s">
        <v>610</v>
      </c>
      <c r="D129" s="3688"/>
      <c r="E129" s="2654"/>
      <c r="F129" s="2655"/>
      <c r="G129" s="2655"/>
      <c r="H129" s="2655"/>
      <c r="I129" s="2655"/>
      <c r="J129" s="2655"/>
      <c r="K129" s="2655"/>
      <c r="L129" s="2655"/>
      <c r="M129" s="2655"/>
      <c r="N129" s="2655"/>
      <c r="O129" s="2655"/>
      <c r="P129" s="2655"/>
      <c r="Q129" s="2655"/>
      <c r="R129" s="2655"/>
      <c r="S129" s="2655"/>
      <c r="T129" s="2655"/>
      <c r="U129" s="2655"/>
      <c r="V129" s="2655"/>
      <c r="W129" s="2655"/>
      <c r="X129" s="2655"/>
      <c r="Y129" s="2655"/>
      <c r="Z129" s="2655"/>
      <c r="AA129" s="2655"/>
      <c r="AB129" s="2655"/>
      <c r="AC129" s="2655"/>
      <c r="AD129" s="2655"/>
      <c r="AE129" s="2655"/>
      <c r="AF129" s="2655"/>
      <c r="AG129" s="2655"/>
      <c r="AH129" s="2655"/>
      <c r="AI129" s="2655"/>
      <c r="AJ129" s="2655"/>
      <c r="AK129" s="2831"/>
    </row>
    <row r="130" spans="1:37">
      <c r="A130" s="3712"/>
      <c r="B130" s="3705" t="s">
        <v>622</v>
      </c>
      <c r="C130" s="3702" t="s">
        <v>612</v>
      </c>
      <c r="D130" s="2601" t="s">
        <v>634</v>
      </c>
      <c r="E130" s="2603"/>
      <c r="F130" s="2603"/>
      <c r="G130" s="2603"/>
      <c r="H130" s="2603"/>
      <c r="I130" s="2603"/>
      <c r="J130" s="2603"/>
      <c r="K130" s="2603"/>
      <c r="L130" s="2603"/>
      <c r="M130" s="2603"/>
      <c r="N130" s="2603"/>
      <c r="O130" s="2603"/>
      <c r="P130" s="2603"/>
      <c r="Q130" s="2603"/>
      <c r="R130" s="2603"/>
      <c r="S130" s="2603"/>
      <c r="T130" s="2603"/>
      <c r="U130" s="2603"/>
      <c r="V130" s="2603"/>
      <c r="W130" s="2603"/>
      <c r="X130" s="2603"/>
      <c r="Y130" s="2603"/>
      <c r="Z130" s="2603"/>
      <c r="AA130" s="2603"/>
      <c r="AB130" s="2603"/>
      <c r="AC130" s="2603"/>
      <c r="AD130" s="2603"/>
      <c r="AE130" s="2603"/>
      <c r="AF130" s="2603"/>
      <c r="AG130" s="2603"/>
      <c r="AH130" s="2603"/>
      <c r="AI130" s="2603"/>
      <c r="AJ130" s="2603"/>
      <c r="AK130" s="2603"/>
    </row>
    <row r="131" spans="1:37">
      <c r="A131" s="3712"/>
      <c r="B131" s="3706"/>
      <c r="C131" s="3703"/>
      <c r="D131" s="2592" t="s">
        <v>395</v>
      </c>
      <c r="E131" s="2590"/>
      <c r="F131" s="2590"/>
      <c r="G131" s="2590"/>
      <c r="H131" s="2590"/>
      <c r="I131" s="2590"/>
      <c r="J131" s="2590"/>
      <c r="K131" s="2590"/>
      <c r="L131" s="2590"/>
      <c r="M131" s="2590"/>
      <c r="N131" s="2590"/>
      <c r="O131" s="2590"/>
      <c r="P131" s="2590"/>
      <c r="Q131" s="2590"/>
      <c r="R131" s="2590"/>
      <c r="S131" s="2590"/>
      <c r="T131" s="2590"/>
      <c r="U131" s="2590"/>
      <c r="V131" s="2590"/>
      <c r="W131" s="2590"/>
      <c r="X131" s="2590"/>
      <c r="Y131" s="2590"/>
      <c r="Z131" s="2590"/>
      <c r="AA131" s="2590"/>
      <c r="AB131" s="2590"/>
      <c r="AC131" s="2590"/>
      <c r="AD131" s="2590"/>
      <c r="AE131" s="2590"/>
      <c r="AF131" s="2590"/>
      <c r="AG131" s="2590"/>
      <c r="AH131" s="2590"/>
      <c r="AI131" s="2590"/>
      <c r="AJ131" s="2590"/>
      <c r="AK131" s="2590"/>
    </row>
    <row r="132" spans="1:37">
      <c r="A132" s="3712"/>
      <c r="B132" s="3706"/>
      <c r="C132" s="3703"/>
      <c r="D132" s="2673" t="s">
        <v>396</v>
      </c>
      <c r="E132" s="2600"/>
      <c r="F132" s="2600"/>
      <c r="G132" s="2600"/>
      <c r="H132" s="2600"/>
      <c r="I132" s="2600"/>
      <c r="J132" s="2600"/>
      <c r="K132" s="2600"/>
      <c r="L132" s="2600"/>
      <c r="M132" s="2600"/>
      <c r="N132" s="2600"/>
      <c r="O132" s="2600"/>
      <c r="P132" s="2600"/>
      <c r="Q132" s="2600"/>
      <c r="R132" s="2600"/>
      <c r="S132" s="2600"/>
      <c r="T132" s="2600"/>
      <c r="U132" s="2600"/>
      <c r="V132" s="2600"/>
      <c r="W132" s="2600"/>
      <c r="X132" s="2600"/>
      <c r="Y132" s="2600"/>
      <c r="Z132" s="2600"/>
      <c r="AA132" s="2600"/>
      <c r="AB132" s="2600"/>
      <c r="AC132" s="2600"/>
      <c r="AD132" s="2600"/>
      <c r="AE132" s="2600"/>
      <c r="AF132" s="2600"/>
      <c r="AG132" s="2600"/>
      <c r="AH132" s="2600"/>
      <c r="AI132" s="2600"/>
      <c r="AJ132" s="2600"/>
      <c r="AK132" s="2600"/>
    </row>
    <row r="133" spans="1:37">
      <c r="A133" s="3712"/>
      <c r="B133" s="3706"/>
      <c r="C133" s="3672" t="s">
        <v>613</v>
      </c>
      <c r="D133" s="2589" t="s">
        <v>634</v>
      </c>
      <c r="E133" s="2674"/>
      <c r="F133" s="2674"/>
      <c r="G133" s="2674"/>
      <c r="H133" s="2674"/>
      <c r="I133" s="2674"/>
      <c r="J133" s="2674"/>
      <c r="K133" s="2674"/>
      <c r="L133" s="2674"/>
      <c r="M133" s="2674"/>
      <c r="N133" s="2674"/>
      <c r="O133" s="2674"/>
      <c r="P133" s="2674"/>
      <c r="Q133" s="2674"/>
      <c r="R133" s="2674"/>
      <c r="S133" s="2674"/>
      <c r="T133" s="2674"/>
      <c r="U133" s="2674"/>
      <c r="V133" s="2674"/>
      <c r="W133" s="2674"/>
      <c r="X133" s="2674"/>
      <c r="Y133" s="2674"/>
      <c r="Z133" s="2674"/>
      <c r="AA133" s="2674"/>
      <c r="AB133" s="2674"/>
      <c r="AC133" s="2674"/>
      <c r="AD133" s="2674"/>
      <c r="AE133" s="2674"/>
      <c r="AF133" s="2674"/>
      <c r="AG133" s="2674"/>
      <c r="AH133" s="2674"/>
      <c r="AI133" s="2674"/>
      <c r="AJ133" s="2674"/>
      <c r="AK133" s="2674"/>
    </row>
    <row r="134" spans="1:37">
      <c r="A134" s="3712"/>
      <c r="B134" s="3706"/>
      <c r="C134" s="3673"/>
      <c r="D134" s="2589" t="s">
        <v>395</v>
      </c>
      <c r="E134" s="2597"/>
      <c r="F134" s="2597"/>
      <c r="G134" s="2597"/>
      <c r="H134" s="2597"/>
      <c r="I134" s="2597"/>
      <c r="J134" s="2597"/>
      <c r="K134" s="2597"/>
      <c r="L134" s="2597"/>
      <c r="M134" s="2597"/>
      <c r="N134" s="2597"/>
      <c r="O134" s="2597"/>
      <c r="P134" s="2597"/>
      <c r="Q134" s="2597"/>
      <c r="R134" s="2597"/>
      <c r="S134" s="2597"/>
      <c r="T134" s="2597"/>
      <c r="U134" s="2597"/>
      <c r="V134" s="2597"/>
      <c r="W134" s="2597"/>
      <c r="X134" s="2597"/>
      <c r="Y134" s="2597"/>
      <c r="Z134" s="2597"/>
      <c r="AA134" s="2597"/>
      <c r="AB134" s="2597"/>
      <c r="AC134" s="2597"/>
      <c r="AD134" s="2597"/>
      <c r="AE134" s="2597"/>
      <c r="AF134" s="2597"/>
      <c r="AG134" s="2597"/>
      <c r="AH134" s="2597"/>
      <c r="AI134" s="2597"/>
      <c r="AJ134" s="2597"/>
      <c r="AK134" s="2597"/>
    </row>
    <row r="135" spans="1:37" ht="15.75" customHeight="1">
      <c r="A135" s="3712"/>
      <c r="B135" s="3707"/>
      <c r="C135" s="3674"/>
      <c r="D135" s="2604" t="s">
        <v>396</v>
      </c>
      <c r="E135" s="2596"/>
      <c r="F135" s="2596"/>
      <c r="G135" s="2596"/>
      <c r="H135" s="2596"/>
      <c r="I135" s="2596"/>
      <c r="J135" s="2596"/>
      <c r="K135" s="2596"/>
      <c r="L135" s="2596"/>
      <c r="M135" s="2596"/>
      <c r="N135" s="2596"/>
      <c r="O135" s="2596"/>
      <c r="P135" s="2596"/>
      <c r="Q135" s="2596"/>
      <c r="R135" s="2596"/>
      <c r="S135" s="2596"/>
      <c r="T135" s="2596"/>
      <c r="U135" s="2596"/>
      <c r="V135" s="2596"/>
      <c r="W135" s="2596"/>
      <c r="X135" s="2596"/>
      <c r="Y135" s="2596"/>
      <c r="Z135" s="2596"/>
      <c r="AA135" s="2596"/>
      <c r="AB135" s="2596"/>
      <c r="AC135" s="2596"/>
      <c r="AD135" s="2596"/>
      <c r="AE135" s="2596"/>
      <c r="AF135" s="2596"/>
      <c r="AG135" s="2596"/>
      <c r="AH135" s="2596"/>
      <c r="AI135" s="2596"/>
      <c r="AJ135" s="2596"/>
      <c r="AK135" s="2596"/>
    </row>
    <row r="136" spans="1:37" ht="15.75" thickBot="1">
      <c r="A136" s="3713"/>
      <c r="B136" s="3717" t="s">
        <v>615</v>
      </c>
      <c r="C136" s="3679"/>
      <c r="D136" s="3680"/>
      <c r="E136" s="2595"/>
      <c r="F136" s="2595"/>
      <c r="G136" s="2595"/>
      <c r="H136" s="2595"/>
      <c r="I136" s="2595"/>
      <c r="J136" s="2595"/>
      <c r="K136" s="2595"/>
      <c r="L136" s="2595"/>
      <c r="M136" s="2595"/>
      <c r="N136" s="2594"/>
      <c r="O136" s="2594"/>
      <c r="P136" s="2594"/>
      <c r="Q136" s="2595"/>
      <c r="R136" s="2595"/>
      <c r="S136" s="2595"/>
      <c r="T136" s="2595"/>
      <c r="U136" s="2595"/>
      <c r="V136" s="2595"/>
      <c r="W136" s="2595"/>
      <c r="X136" s="2595"/>
      <c r="Y136" s="2595"/>
      <c r="Z136" s="2594"/>
      <c r="AA136" s="2594"/>
      <c r="AB136" s="2594"/>
      <c r="AC136" s="2595"/>
      <c r="AD136" s="2595"/>
      <c r="AE136" s="2595"/>
      <c r="AF136" s="2595"/>
      <c r="AG136" s="2595"/>
      <c r="AH136" s="2595"/>
      <c r="AI136" s="2595"/>
      <c r="AJ136" s="2595"/>
      <c r="AK136" s="2595"/>
    </row>
    <row r="137" spans="1:37">
      <c r="A137" s="3732" t="s">
        <v>705</v>
      </c>
      <c r="B137" s="3714" t="s">
        <v>608</v>
      </c>
      <c r="C137" s="3715"/>
      <c r="D137" s="3716"/>
      <c r="E137" s="2829"/>
      <c r="F137" s="2829"/>
      <c r="G137" s="2829"/>
      <c r="H137" s="2829"/>
      <c r="I137" s="2829"/>
      <c r="J137" s="2829"/>
      <c r="K137" s="2829"/>
      <c r="L137" s="2829"/>
      <c r="M137" s="2829"/>
      <c r="N137" s="2829"/>
      <c r="O137" s="2829"/>
      <c r="P137" s="2829"/>
      <c r="Q137" s="2829"/>
      <c r="R137" s="2829"/>
      <c r="S137" s="2829"/>
      <c r="T137" s="2829"/>
      <c r="U137" s="2829"/>
      <c r="V137" s="2829"/>
      <c r="W137" s="2829"/>
      <c r="X137" s="2829"/>
      <c r="Y137" s="2829"/>
      <c r="Z137" s="2829"/>
      <c r="AA137" s="2829"/>
      <c r="AB137" s="2829"/>
      <c r="AC137" s="2829"/>
      <c r="AD137" s="2829"/>
      <c r="AE137" s="2829"/>
      <c r="AF137" s="2829"/>
      <c r="AG137" s="2829"/>
      <c r="AH137" s="2829"/>
      <c r="AI137" s="2829"/>
      <c r="AJ137" s="2829"/>
      <c r="AK137" s="2829"/>
    </row>
    <row r="138" spans="1:37">
      <c r="A138" s="3733"/>
      <c r="B138" s="2669" t="s">
        <v>623</v>
      </c>
      <c r="C138" s="3687" t="s">
        <v>610</v>
      </c>
      <c r="D138" s="3688"/>
      <c r="E138" s="3723"/>
      <c r="F138" s="3724"/>
      <c r="G138" s="3724"/>
      <c r="H138" s="3724"/>
      <c r="I138" s="3724"/>
      <c r="J138" s="3724"/>
      <c r="K138" s="3724"/>
      <c r="L138" s="3724"/>
      <c r="M138" s="3724"/>
      <c r="N138" s="3724"/>
      <c r="O138" s="3724"/>
      <c r="P138" s="3724"/>
      <c r="Q138" s="3724"/>
      <c r="R138" s="3724"/>
      <c r="S138" s="3724"/>
      <c r="T138" s="3724"/>
      <c r="U138" s="3724"/>
      <c r="V138" s="3724"/>
      <c r="W138" s="3724"/>
      <c r="X138" s="3724"/>
      <c r="Y138" s="3724"/>
      <c r="Z138" s="3724"/>
      <c r="AA138" s="3724"/>
      <c r="AB138" s="3724"/>
      <c r="AC138" s="3724"/>
      <c r="AD138" s="3724"/>
      <c r="AE138" s="3724"/>
      <c r="AF138" s="3724"/>
      <c r="AG138" s="3724"/>
      <c r="AH138" s="3724"/>
      <c r="AI138" s="3724"/>
      <c r="AJ138" s="3724"/>
      <c r="AK138" s="3725"/>
    </row>
    <row r="139" spans="1:37">
      <c r="A139" s="3733"/>
      <c r="B139" s="3705" t="s">
        <v>624</v>
      </c>
      <c r="C139" s="3702" t="s">
        <v>612</v>
      </c>
      <c r="D139" s="2601" t="s">
        <v>634</v>
      </c>
      <c r="E139" s="2603"/>
      <c r="F139" s="2603"/>
      <c r="G139" s="2603"/>
      <c r="H139" s="2603"/>
      <c r="I139" s="2603"/>
      <c r="J139" s="2603"/>
      <c r="K139" s="2603"/>
      <c r="L139" s="2603"/>
      <c r="M139" s="2603"/>
      <c r="N139" s="2603"/>
      <c r="O139" s="2603"/>
      <c r="P139" s="2603"/>
      <c r="Q139" s="2603"/>
      <c r="R139" s="2603"/>
      <c r="S139" s="2603"/>
      <c r="T139" s="2603"/>
      <c r="U139" s="2603"/>
      <c r="V139" s="2603"/>
      <c r="W139" s="2603"/>
      <c r="X139" s="2603"/>
      <c r="Y139" s="2603"/>
      <c r="Z139" s="2603"/>
      <c r="AA139" s="2603"/>
      <c r="AB139" s="2603"/>
      <c r="AC139" s="2603"/>
      <c r="AD139" s="2603"/>
      <c r="AE139" s="2603"/>
      <c r="AF139" s="2603"/>
      <c r="AG139" s="2603"/>
      <c r="AH139" s="2603"/>
      <c r="AI139" s="2603"/>
      <c r="AJ139" s="2603"/>
      <c r="AK139" s="2603"/>
    </row>
    <row r="140" spans="1:37">
      <c r="A140" s="3733"/>
      <c r="B140" s="3706"/>
      <c r="C140" s="3703"/>
      <c r="D140" s="2592" t="s">
        <v>395</v>
      </c>
      <c r="E140" s="2602"/>
      <c r="F140" s="2602"/>
      <c r="G140" s="2602"/>
      <c r="H140" s="2602"/>
      <c r="I140" s="2602"/>
      <c r="J140" s="2602"/>
      <c r="K140" s="2602"/>
      <c r="L140" s="2602"/>
      <c r="M140" s="2602"/>
      <c r="N140" s="2602"/>
      <c r="O140" s="2602"/>
      <c r="P140" s="2602"/>
      <c r="Q140" s="2602"/>
      <c r="R140" s="2602"/>
      <c r="S140" s="2602"/>
      <c r="T140" s="2602"/>
      <c r="U140" s="2602"/>
      <c r="V140" s="2602"/>
      <c r="W140" s="2602"/>
      <c r="X140" s="2602"/>
      <c r="Y140" s="2602"/>
      <c r="Z140" s="2602"/>
      <c r="AA140" s="2602"/>
      <c r="AB140" s="2602"/>
      <c r="AC140" s="2602"/>
      <c r="AD140" s="2602"/>
      <c r="AE140" s="2602"/>
      <c r="AF140" s="2602"/>
      <c r="AG140" s="2602"/>
      <c r="AH140" s="2602"/>
      <c r="AI140" s="2602"/>
      <c r="AJ140" s="2602"/>
      <c r="AK140" s="2602"/>
    </row>
    <row r="141" spans="1:37">
      <c r="A141" s="3733"/>
      <c r="B141" s="3707"/>
      <c r="C141" s="3704"/>
      <c r="D141" s="2591" t="s">
        <v>396</v>
      </c>
      <c r="E141" s="2598"/>
      <c r="F141" s="2598"/>
      <c r="G141" s="2598"/>
      <c r="H141" s="2598"/>
      <c r="I141" s="2598"/>
      <c r="J141" s="2598"/>
      <c r="K141" s="2598"/>
      <c r="L141" s="2598"/>
      <c r="M141" s="2598"/>
      <c r="N141" s="2598"/>
      <c r="O141" s="2598"/>
      <c r="P141" s="2598"/>
      <c r="Q141" s="2598"/>
      <c r="R141" s="2598"/>
      <c r="S141" s="2598"/>
      <c r="T141" s="2598"/>
      <c r="U141" s="2598"/>
      <c r="V141" s="2598"/>
      <c r="W141" s="2598"/>
      <c r="X141" s="2598"/>
      <c r="Y141" s="2598"/>
      <c r="Z141" s="2598"/>
      <c r="AA141" s="2598"/>
      <c r="AB141" s="2598"/>
      <c r="AC141" s="2598"/>
      <c r="AD141" s="2598"/>
      <c r="AE141" s="2598"/>
      <c r="AF141" s="2598"/>
      <c r="AG141" s="2598"/>
      <c r="AH141" s="2598"/>
      <c r="AI141" s="2598"/>
      <c r="AJ141" s="2598"/>
      <c r="AK141" s="2598"/>
    </row>
    <row r="142" spans="1:37">
      <c r="A142" s="3733"/>
      <c r="B142" s="3726" t="s">
        <v>625</v>
      </c>
      <c r="C142" s="3702" t="s">
        <v>612</v>
      </c>
      <c r="D142" s="2592" t="s">
        <v>634</v>
      </c>
      <c r="E142" s="2590"/>
      <c r="F142" s="2590"/>
      <c r="G142" s="2590"/>
      <c r="H142" s="2590"/>
      <c r="I142" s="2590"/>
      <c r="J142" s="2590"/>
      <c r="K142" s="2590"/>
      <c r="L142" s="2590"/>
      <c r="M142" s="2590"/>
      <c r="N142" s="2590"/>
      <c r="O142" s="2590"/>
      <c r="P142" s="2590"/>
      <c r="Q142" s="2590"/>
      <c r="R142" s="2590"/>
      <c r="S142" s="2590"/>
      <c r="T142" s="2590"/>
      <c r="U142" s="2590"/>
      <c r="V142" s="2590"/>
      <c r="W142" s="2590"/>
      <c r="X142" s="2590"/>
      <c r="Y142" s="2590"/>
      <c r="Z142" s="2590"/>
      <c r="AA142" s="2590"/>
      <c r="AB142" s="2590"/>
      <c r="AC142" s="2590"/>
      <c r="AD142" s="2590"/>
      <c r="AE142" s="2590"/>
      <c r="AF142" s="2590"/>
      <c r="AG142" s="2590"/>
      <c r="AH142" s="2590"/>
      <c r="AI142" s="2590"/>
      <c r="AJ142" s="2590"/>
      <c r="AK142" s="2590"/>
    </row>
    <row r="143" spans="1:37">
      <c r="A143" s="3733"/>
      <c r="B143" s="3727"/>
      <c r="C143" s="3703"/>
      <c r="D143" s="2592" t="s">
        <v>395</v>
      </c>
      <c r="E143" s="2600"/>
      <c r="F143" s="2600"/>
      <c r="G143" s="2600"/>
      <c r="H143" s="2600"/>
      <c r="I143" s="2600"/>
      <c r="J143" s="2600"/>
      <c r="K143" s="2600"/>
      <c r="L143" s="2600"/>
      <c r="M143" s="2600"/>
      <c r="N143" s="2600"/>
      <c r="O143" s="2600"/>
      <c r="P143" s="2600"/>
      <c r="Q143" s="2600"/>
      <c r="R143" s="2600"/>
      <c r="S143" s="2600"/>
      <c r="T143" s="2600"/>
      <c r="U143" s="2600"/>
      <c r="V143" s="2600"/>
      <c r="W143" s="2600"/>
      <c r="X143" s="2600"/>
      <c r="Y143" s="2600"/>
      <c r="Z143" s="2600"/>
      <c r="AA143" s="2600"/>
      <c r="AB143" s="2600"/>
      <c r="AC143" s="2600"/>
      <c r="AD143" s="2600"/>
      <c r="AE143" s="2600"/>
      <c r="AF143" s="2600"/>
      <c r="AG143" s="2600"/>
      <c r="AH143" s="2600"/>
      <c r="AI143" s="2600"/>
      <c r="AJ143" s="2600"/>
      <c r="AK143" s="2600"/>
    </row>
    <row r="144" spans="1:37">
      <c r="A144" s="3733"/>
      <c r="B144" s="3728"/>
      <c r="C144" s="3704"/>
      <c r="D144" s="2599" t="s">
        <v>396</v>
      </c>
      <c r="E144" s="2598"/>
      <c r="F144" s="2598"/>
      <c r="G144" s="2598"/>
      <c r="H144" s="2598"/>
      <c r="I144" s="2598"/>
      <c r="J144" s="2598"/>
      <c r="K144" s="2598"/>
      <c r="L144" s="2598"/>
      <c r="M144" s="2598"/>
      <c r="N144" s="2598"/>
      <c r="O144" s="2598"/>
      <c r="P144" s="2598"/>
      <c r="Q144" s="2598"/>
      <c r="R144" s="2598"/>
      <c r="S144" s="2598"/>
      <c r="T144" s="2598"/>
      <c r="U144" s="2598"/>
      <c r="V144" s="2598"/>
      <c r="W144" s="2598"/>
      <c r="X144" s="2598"/>
      <c r="Y144" s="2598"/>
      <c r="Z144" s="2598"/>
      <c r="AA144" s="2598"/>
      <c r="AB144" s="2598"/>
      <c r="AC144" s="2598"/>
      <c r="AD144" s="2598"/>
      <c r="AE144" s="2598"/>
      <c r="AF144" s="2598"/>
      <c r="AG144" s="2598"/>
      <c r="AH144" s="2598"/>
      <c r="AI144" s="2598"/>
      <c r="AJ144" s="2598"/>
      <c r="AK144" s="2598"/>
    </row>
    <row r="145" spans="1:37">
      <c r="A145" s="3733"/>
      <c r="B145" s="3726" t="s">
        <v>626</v>
      </c>
      <c r="C145" s="3702" t="s">
        <v>612</v>
      </c>
      <c r="D145" s="2601" t="s">
        <v>634</v>
      </c>
      <c r="E145" s="2590"/>
      <c r="F145" s="2590"/>
      <c r="G145" s="2590"/>
      <c r="H145" s="2590"/>
      <c r="I145" s="2590"/>
      <c r="J145" s="2590"/>
      <c r="K145" s="2590"/>
      <c r="L145" s="2590"/>
      <c r="M145" s="2590"/>
      <c r="N145" s="2590"/>
      <c r="O145" s="2590"/>
      <c r="P145" s="2590"/>
      <c r="Q145" s="2590"/>
      <c r="R145" s="2590"/>
      <c r="S145" s="2590"/>
      <c r="T145" s="2590"/>
      <c r="U145" s="2590"/>
      <c r="V145" s="2590"/>
      <c r="W145" s="2590"/>
      <c r="X145" s="2590"/>
      <c r="Y145" s="2590"/>
      <c r="Z145" s="2590"/>
      <c r="AA145" s="2590"/>
      <c r="AB145" s="2590"/>
      <c r="AC145" s="2590"/>
      <c r="AD145" s="2590"/>
      <c r="AE145" s="2590"/>
      <c r="AF145" s="2590"/>
      <c r="AG145" s="2590"/>
      <c r="AH145" s="2590"/>
      <c r="AI145" s="2590"/>
      <c r="AJ145" s="2590"/>
      <c r="AK145" s="2590"/>
    </row>
    <row r="146" spans="1:37">
      <c r="A146" s="3733"/>
      <c r="B146" s="3727"/>
      <c r="C146" s="3703"/>
      <c r="D146" s="2592" t="s">
        <v>395</v>
      </c>
      <c r="E146" s="2600"/>
      <c r="F146" s="2600"/>
      <c r="G146" s="2600"/>
      <c r="H146" s="2600"/>
      <c r="I146" s="2600"/>
      <c r="J146" s="2600"/>
      <c r="K146" s="2600"/>
      <c r="L146" s="2600"/>
      <c r="M146" s="2600"/>
      <c r="N146" s="2600"/>
      <c r="O146" s="2600"/>
      <c r="P146" s="2600"/>
      <c r="Q146" s="2600"/>
      <c r="R146" s="2600"/>
      <c r="S146" s="2600"/>
      <c r="T146" s="2600"/>
      <c r="U146" s="2600"/>
      <c r="V146" s="2600"/>
      <c r="W146" s="2600"/>
      <c r="X146" s="2600"/>
      <c r="Y146" s="2600"/>
      <c r="Z146" s="2600"/>
      <c r="AA146" s="2600"/>
      <c r="AB146" s="2600"/>
      <c r="AC146" s="2600"/>
      <c r="AD146" s="2600"/>
      <c r="AE146" s="2600"/>
      <c r="AF146" s="2600"/>
      <c r="AG146" s="2600"/>
      <c r="AH146" s="2600"/>
      <c r="AI146" s="2600"/>
      <c r="AJ146" s="2600"/>
      <c r="AK146" s="2600"/>
    </row>
    <row r="147" spans="1:37">
      <c r="A147" s="3733"/>
      <c r="B147" s="3728"/>
      <c r="C147" s="3704"/>
      <c r="D147" s="2591" t="s">
        <v>396</v>
      </c>
      <c r="E147" s="2598"/>
      <c r="F147" s="2598"/>
      <c r="G147" s="2598"/>
      <c r="H147" s="2598"/>
      <c r="I147" s="2598"/>
      <c r="J147" s="2598"/>
      <c r="K147" s="2598"/>
      <c r="L147" s="2598"/>
      <c r="M147" s="2598"/>
      <c r="N147" s="2598"/>
      <c r="O147" s="2598"/>
      <c r="P147" s="2598"/>
      <c r="Q147" s="2598"/>
      <c r="R147" s="2598"/>
      <c r="S147" s="2598"/>
      <c r="T147" s="2598"/>
      <c r="U147" s="2598"/>
      <c r="V147" s="2598"/>
      <c r="W147" s="2598"/>
      <c r="X147" s="2598"/>
      <c r="Y147" s="2598"/>
      <c r="Z147" s="2598"/>
      <c r="AA147" s="2598"/>
      <c r="AB147" s="2598"/>
      <c r="AC147" s="2598"/>
      <c r="AD147" s="2598"/>
      <c r="AE147" s="2598"/>
      <c r="AF147" s="2598"/>
      <c r="AG147" s="2598"/>
      <c r="AH147" s="2598"/>
      <c r="AI147" s="2598"/>
      <c r="AJ147" s="2598"/>
      <c r="AK147" s="2598"/>
    </row>
    <row r="148" spans="1:37">
      <c r="A148" s="3733"/>
      <c r="B148" s="3726" t="s">
        <v>627</v>
      </c>
      <c r="C148" s="3702" t="s">
        <v>612</v>
      </c>
      <c r="D148" s="2592" t="s">
        <v>634</v>
      </c>
      <c r="E148" s="2590"/>
      <c r="F148" s="2590"/>
      <c r="G148" s="2590"/>
      <c r="H148" s="2590"/>
      <c r="I148" s="2590"/>
      <c r="J148" s="2590"/>
      <c r="K148" s="2590"/>
      <c r="L148" s="2590"/>
      <c r="M148" s="2590"/>
      <c r="N148" s="2590"/>
      <c r="O148" s="2590"/>
      <c r="P148" s="2590"/>
      <c r="Q148" s="2590"/>
      <c r="R148" s="2590"/>
      <c r="S148" s="2590"/>
      <c r="T148" s="2590"/>
      <c r="U148" s="2590"/>
      <c r="V148" s="2590"/>
      <c r="W148" s="2590"/>
      <c r="X148" s="2590"/>
      <c r="Y148" s="2590"/>
      <c r="Z148" s="2590"/>
      <c r="AA148" s="2590"/>
      <c r="AB148" s="2590"/>
      <c r="AC148" s="2590"/>
      <c r="AD148" s="2590"/>
      <c r="AE148" s="2590"/>
      <c r="AF148" s="2590"/>
      <c r="AG148" s="2590"/>
      <c r="AH148" s="2590"/>
      <c r="AI148" s="2590"/>
      <c r="AJ148" s="2590"/>
      <c r="AK148" s="2590"/>
    </row>
    <row r="149" spans="1:37">
      <c r="A149" s="3733"/>
      <c r="B149" s="3727"/>
      <c r="C149" s="3703"/>
      <c r="D149" s="2592" t="s">
        <v>395</v>
      </c>
      <c r="E149" s="2600"/>
      <c r="F149" s="2600"/>
      <c r="G149" s="2600"/>
      <c r="H149" s="2600"/>
      <c r="I149" s="2600"/>
      <c r="J149" s="2600"/>
      <c r="K149" s="2600"/>
      <c r="L149" s="2600"/>
      <c r="M149" s="2600"/>
      <c r="N149" s="2600"/>
      <c r="O149" s="2600"/>
      <c r="P149" s="2600"/>
      <c r="Q149" s="2600"/>
      <c r="R149" s="2600"/>
      <c r="S149" s="2600"/>
      <c r="T149" s="2600"/>
      <c r="U149" s="2600"/>
      <c r="V149" s="2600"/>
      <c r="W149" s="2600"/>
      <c r="X149" s="2600"/>
      <c r="Y149" s="2600"/>
      <c r="Z149" s="2600"/>
      <c r="AA149" s="2600"/>
      <c r="AB149" s="2600"/>
      <c r="AC149" s="2600"/>
      <c r="AD149" s="2600"/>
      <c r="AE149" s="2600"/>
      <c r="AF149" s="2600"/>
      <c r="AG149" s="2600"/>
      <c r="AH149" s="2600"/>
      <c r="AI149" s="2600"/>
      <c r="AJ149" s="2600"/>
      <c r="AK149" s="2600"/>
    </row>
    <row r="150" spans="1:37">
      <c r="A150" s="3733"/>
      <c r="B150" s="3728"/>
      <c r="C150" s="3704"/>
      <c r="D150" s="2599" t="s">
        <v>396</v>
      </c>
      <c r="E150" s="2598"/>
      <c r="F150" s="2598"/>
      <c r="G150" s="2598"/>
      <c r="H150" s="2598"/>
      <c r="I150" s="2598"/>
      <c r="J150" s="2598"/>
      <c r="K150" s="2598"/>
      <c r="L150" s="2598"/>
      <c r="M150" s="2598"/>
      <c r="N150" s="2598"/>
      <c r="O150" s="2598"/>
      <c r="P150" s="2598"/>
      <c r="Q150" s="2598"/>
      <c r="R150" s="2598"/>
      <c r="S150" s="2598"/>
      <c r="T150" s="2598"/>
      <c r="U150" s="2598"/>
      <c r="V150" s="2598"/>
      <c r="W150" s="2598"/>
      <c r="X150" s="2598"/>
      <c r="Y150" s="2598"/>
      <c r="Z150" s="2598"/>
      <c r="AA150" s="2598"/>
      <c r="AB150" s="2598"/>
      <c r="AC150" s="2598"/>
      <c r="AD150" s="2598"/>
      <c r="AE150" s="2598"/>
      <c r="AF150" s="2598"/>
      <c r="AG150" s="2598"/>
      <c r="AH150" s="2598"/>
      <c r="AI150" s="2598"/>
      <c r="AJ150" s="2598"/>
      <c r="AK150" s="2598"/>
    </row>
    <row r="151" spans="1:37" ht="15.75" thickBot="1">
      <c r="A151" s="3734"/>
      <c r="B151" s="3678" t="s">
        <v>645</v>
      </c>
      <c r="C151" s="3679"/>
      <c r="D151" s="3680"/>
      <c r="E151" s="2587"/>
      <c r="F151" s="2587"/>
      <c r="G151" s="2587"/>
      <c r="H151" s="2587"/>
      <c r="I151" s="2587"/>
      <c r="J151" s="2587"/>
      <c r="K151" s="2587"/>
      <c r="L151" s="2587"/>
      <c r="M151" s="2587"/>
      <c r="N151" s="2586"/>
      <c r="O151" s="2586"/>
      <c r="P151" s="2586"/>
      <c r="Q151" s="2587"/>
      <c r="R151" s="2587"/>
      <c r="S151" s="2587"/>
      <c r="T151" s="2587"/>
      <c r="U151" s="2587"/>
      <c r="V151" s="2587"/>
      <c r="W151" s="2587"/>
      <c r="X151" s="2587"/>
      <c r="Y151" s="2587"/>
      <c r="Z151" s="2586"/>
      <c r="AA151" s="2586"/>
      <c r="AB151" s="2586"/>
      <c r="AC151" s="2587"/>
      <c r="AD151" s="2587"/>
      <c r="AE151" s="2587"/>
      <c r="AF151" s="2587"/>
      <c r="AG151" s="2587"/>
      <c r="AH151" s="2587"/>
      <c r="AI151" s="2587"/>
      <c r="AJ151" s="2587"/>
      <c r="AK151" s="2587"/>
    </row>
    <row r="152" spans="1:37">
      <c r="A152" s="3729" t="s">
        <v>704</v>
      </c>
      <c r="B152" s="3714" t="s">
        <v>608</v>
      </c>
      <c r="C152" s="3715"/>
      <c r="D152" s="3716"/>
      <c r="E152" s="2623"/>
      <c r="F152" s="2623"/>
      <c r="G152" s="2623"/>
      <c r="H152" s="2623"/>
      <c r="I152" s="2623"/>
      <c r="J152" s="2623"/>
      <c r="K152" s="2623"/>
      <c r="L152" s="2623"/>
      <c r="M152" s="2623"/>
      <c r="N152" s="2623"/>
      <c r="O152" s="2623"/>
      <c r="P152" s="2623"/>
      <c r="Q152" s="2623"/>
      <c r="R152" s="2623"/>
      <c r="S152" s="2623"/>
      <c r="T152" s="2623"/>
      <c r="U152" s="2623"/>
      <c r="V152" s="2623"/>
      <c r="W152" s="2623"/>
      <c r="X152" s="2623"/>
      <c r="Y152" s="2623"/>
      <c r="Z152" s="2623"/>
      <c r="AA152" s="2623"/>
      <c r="AB152" s="2623"/>
      <c r="AC152" s="2623"/>
      <c r="AD152" s="2623"/>
      <c r="AE152" s="2623"/>
      <c r="AF152" s="2623"/>
      <c r="AG152" s="2623"/>
      <c r="AH152" s="2623"/>
      <c r="AI152" s="2623"/>
      <c r="AJ152" s="2623"/>
      <c r="AK152" s="2623"/>
    </row>
    <row r="153" spans="1:37">
      <c r="A153" s="3730"/>
      <c r="B153" s="2667" t="s">
        <v>628</v>
      </c>
      <c r="C153" s="3687" t="s">
        <v>610</v>
      </c>
      <c r="D153" s="3688"/>
      <c r="E153" s="2654"/>
      <c r="F153" s="2655"/>
      <c r="G153" s="2655"/>
      <c r="H153" s="2655"/>
      <c r="I153" s="2655"/>
      <c r="J153" s="2655"/>
      <c r="K153" s="2655"/>
      <c r="L153" s="2655"/>
      <c r="M153" s="2655"/>
      <c r="N153" s="2655"/>
      <c r="O153" s="2655"/>
      <c r="P153" s="2655"/>
      <c r="Q153" s="2654"/>
      <c r="R153" s="2655"/>
      <c r="S153" s="2655"/>
      <c r="T153" s="2655"/>
      <c r="U153" s="2655"/>
      <c r="V153" s="2655"/>
      <c r="W153" s="2655"/>
      <c r="X153" s="2655"/>
      <c r="Y153" s="2655"/>
      <c r="Z153" s="2655"/>
      <c r="AA153" s="2655"/>
      <c r="AB153" s="2655"/>
      <c r="AC153" s="2654"/>
      <c r="AD153" s="2655"/>
      <c r="AE153" s="2655"/>
      <c r="AF153" s="2655"/>
      <c r="AG153" s="2655"/>
      <c r="AH153" s="2654"/>
      <c r="AI153" s="2655"/>
      <c r="AJ153" s="2655"/>
      <c r="AK153" s="2655"/>
    </row>
    <row r="154" spans="1:37">
      <c r="A154" s="3730"/>
      <c r="B154" s="3726" t="s">
        <v>629</v>
      </c>
      <c r="C154" s="3689" t="s">
        <v>612</v>
      </c>
      <c r="D154" s="2662" t="s">
        <v>634</v>
      </c>
      <c r="E154" s="2663"/>
      <c r="F154" s="2663"/>
      <c r="G154" s="2663"/>
      <c r="H154" s="2663"/>
      <c r="I154" s="2663"/>
      <c r="J154" s="2663"/>
      <c r="K154" s="2663"/>
      <c r="L154" s="2663"/>
      <c r="M154" s="2663"/>
      <c r="N154" s="2663"/>
      <c r="O154" s="2663"/>
      <c r="P154" s="2663"/>
      <c r="Q154" s="2663"/>
      <c r="R154" s="2663"/>
      <c r="S154" s="2663"/>
      <c r="T154" s="2663"/>
      <c r="U154" s="2663"/>
      <c r="V154" s="2663"/>
      <c r="W154" s="2663"/>
      <c r="X154" s="2663"/>
      <c r="Y154" s="2663"/>
      <c r="Z154" s="2663"/>
      <c r="AA154" s="2663"/>
      <c r="AB154" s="2663"/>
      <c r="AC154" s="2663"/>
      <c r="AD154" s="2663"/>
      <c r="AE154" s="2663"/>
      <c r="AF154" s="2663"/>
      <c r="AG154" s="2663"/>
      <c r="AH154" s="2663"/>
      <c r="AI154" s="2663"/>
      <c r="AJ154" s="2663"/>
      <c r="AK154" s="2663"/>
    </row>
    <row r="155" spans="1:37">
      <c r="A155" s="3730"/>
      <c r="B155" s="3727"/>
      <c r="C155" s="3690"/>
      <c r="D155" s="2592" t="s">
        <v>395</v>
      </c>
      <c r="E155" s="2636"/>
      <c r="F155" s="2636"/>
      <c r="G155" s="2636"/>
      <c r="H155" s="2636"/>
      <c r="I155" s="2636"/>
      <c r="J155" s="2636"/>
      <c r="K155" s="2636"/>
      <c r="L155" s="2636"/>
      <c r="M155" s="2636"/>
      <c r="N155" s="2636"/>
      <c r="O155" s="2636"/>
      <c r="P155" s="2636"/>
      <c r="Q155" s="2636"/>
      <c r="R155" s="2636"/>
      <c r="S155" s="2636"/>
      <c r="T155" s="2636"/>
      <c r="U155" s="2636"/>
      <c r="V155" s="2636"/>
      <c r="W155" s="2636"/>
      <c r="X155" s="2636"/>
      <c r="Y155" s="2636"/>
      <c r="Z155" s="2636"/>
      <c r="AA155" s="2636"/>
      <c r="AB155" s="2636"/>
      <c r="AC155" s="2636"/>
      <c r="AD155" s="2636"/>
      <c r="AE155" s="2636"/>
      <c r="AF155" s="2636"/>
      <c r="AG155" s="2636"/>
      <c r="AH155" s="2636"/>
      <c r="AI155" s="2636"/>
      <c r="AJ155" s="2636"/>
      <c r="AK155" s="2636"/>
    </row>
    <row r="156" spans="1:37">
      <c r="A156" s="3730"/>
      <c r="B156" s="3728"/>
      <c r="C156" s="3691"/>
      <c r="D156" s="2591" t="s">
        <v>396</v>
      </c>
      <c r="E156" s="2639"/>
      <c r="F156" s="2639"/>
      <c r="G156" s="2639"/>
      <c r="H156" s="2639"/>
      <c r="I156" s="2639"/>
      <c r="J156" s="2639"/>
      <c r="K156" s="2639"/>
      <c r="L156" s="2639"/>
      <c r="M156" s="2639"/>
      <c r="N156" s="2639"/>
      <c r="O156" s="2639"/>
      <c r="P156" s="2639"/>
      <c r="Q156" s="2639"/>
      <c r="R156" s="2639"/>
      <c r="S156" s="2639"/>
      <c r="T156" s="2639"/>
      <c r="U156" s="2639"/>
      <c r="V156" s="2639"/>
      <c r="W156" s="2639"/>
      <c r="X156" s="2639"/>
      <c r="Y156" s="2639"/>
      <c r="Z156" s="2639"/>
      <c r="AA156" s="2639"/>
      <c r="AB156" s="2639"/>
      <c r="AC156" s="2639"/>
      <c r="AD156" s="2639"/>
      <c r="AE156" s="2639"/>
      <c r="AF156" s="2639"/>
      <c r="AG156" s="2639"/>
      <c r="AH156" s="2639"/>
      <c r="AI156" s="2639"/>
      <c r="AJ156" s="2639"/>
      <c r="AK156" s="2639"/>
    </row>
    <row r="157" spans="1:37">
      <c r="A157" s="3730"/>
      <c r="B157" s="3726" t="s">
        <v>630</v>
      </c>
      <c r="C157" s="3689" t="s">
        <v>612</v>
      </c>
      <c r="D157" s="2662" t="s">
        <v>634</v>
      </c>
      <c r="E157" s="2663"/>
      <c r="F157" s="2663"/>
      <c r="G157" s="2663"/>
      <c r="H157" s="2663"/>
      <c r="I157" s="2663"/>
      <c r="J157" s="2663"/>
      <c r="K157" s="2663"/>
      <c r="L157" s="2663"/>
      <c r="M157" s="2663"/>
      <c r="N157" s="2663"/>
      <c r="O157" s="2663"/>
      <c r="P157" s="2663"/>
      <c r="Q157" s="2663"/>
      <c r="R157" s="2663"/>
      <c r="S157" s="2663"/>
      <c r="T157" s="2663"/>
      <c r="U157" s="2663"/>
      <c r="V157" s="2663"/>
      <c r="W157" s="2663"/>
      <c r="X157" s="2663"/>
      <c r="Y157" s="2663"/>
      <c r="Z157" s="2663"/>
      <c r="AA157" s="2663"/>
      <c r="AB157" s="2663"/>
      <c r="AC157" s="2663"/>
      <c r="AD157" s="2663"/>
      <c r="AE157" s="2663"/>
      <c r="AF157" s="2663"/>
      <c r="AG157" s="2663"/>
      <c r="AH157" s="2663"/>
      <c r="AI157" s="2663"/>
      <c r="AJ157" s="2663"/>
      <c r="AK157" s="2663"/>
    </row>
    <row r="158" spans="1:37">
      <c r="A158" s="3730"/>
      <c r="B158" s="3727"/>
      <c r="C158" s="3690"/>
      <c r="D158" s="2592" t="s">
        <v>395</v>
      </c>
      <c r="E158" s="2636"/>
      <c r="F158" s="2636"/>
      <c r="G158" s="2636"/>
      <c r="H158" s="2636"/>
      <c r="I158" s="2636"/>
      <c r="J158" s="2636"/>
      <c r="K158" s="2636"/>
      <c r="L158" s="2636"/>
      <c r="M158" s="2636"/>
      <c r="N158" s="2636"/>
      <c r="O158" s="2636"/>
      <c r="P158" s="2636"/>
      <c r="Q158" s="2636"/>
      <c r="R158" s="2636"/>
      <c r="S158" s="2636"/>
      <c r="T158" s="2636"/>
      <c r="U158" s="2636"/>
      <c r="V158" s="2636"/>
      <c r="W158" s="2636"/>
      <c r="X158" s="2636"/>
      <c r="Y158" s="2636"/>
      <c r="Z158" s="2636"/>
      <c r="AA158" s="2636"/>
      <c r="AB158" s="2636"/>
      <c r="AC158" s="2636"/>
      <c r="AD158" s="2636"/>
      <c r="AE158" s="2636"/>
      <c r="AF158" s="2636"/>
      <c r="AG158" s="2636"/>
      <c r="AH158" s="2636"/>
      <c r="AI158" s="2636"/>
      <c r="AJ158" s="2636"/>
      <c r="AK158" s="2636"/>
    </row>
    <row r="159" spans="1:37">
      <c r="A159" s="3730"/>
      <c r="B159" s="3728"/>
      <c r="C159" s="3691"/>
      <c r="D159" s="2591" t="s">
        <v>396</v>
      </c>
      <c r="E159" s="2639"/>
      <c r="F159" s="2639"/>
      <c r="G159" s="2639"/>
      <c r="H159" s="2639"/>
      <c r="I159" s="2639"/>
      <c r="J159" s="2639"/>
      <c r="K159" s="2639"/>
      <c r="L159" s="2639"/>
      <c r="M159" s="2639"/>
      <c r="N159" s="2639"/>
      <c r="O159" s="2639"/>
      <c r="P159" s="2639"/>
      <c r="Q159" s="2639"/>
      <c r="R159" s="2639"/>
      <c r="S159" s="2639"/>
      <c r="T159" s="2639"/>
      <c r="U159" s="2639"/>
      <c r="V159" s="2639"/>
      <c r="W159" s="2639"/>
      <c r="X159" s="2639"/>
      <c r="Y159" s="2639"/>
      <c r="Z159" s="2639"/>
      <c r="AA159" s="2639"/>
      <c r="AB159" s="2639"/>
      <c r="AC159" s="2639"/>
      <c r="AD159" s="2639"/>
      <c r="AE159" s="2639"/>
      <c r="AF159" s="2639"/>
      <c r="AG159" s="2639"/>
      <c r="AH159" s="2639"/>
      <c r="AI159" s="2639"/>
      <c r="AJ159" s="2639"/>
      <c r="AK159" s="2639"/>
    </row>
    <row r="160" spans="1:37">
      <c r="A160" s="3730"/>
      <c r="B160" s="3726" t="s">
        <v>631</v>
      </c>
      <c r="C160" s="3689" t="s">
        <v>612</v>
      </c>
      <c r="D160" s="2662" t="s">
        <v>634</v>
      </c>
      <c r="E160" s="2663"/>
      <c r="F160" s="2663"/>
      <c r="G160" s="2663"/>
      <c r="H160" s="2663"/>
      <c r="I160" s="2663"/>
      <c r="J160" s="2663"/>
      <c r="K160" s="2663"/>
      <c r="L160" s="2663"/>
      <c r="M160" s="2663"/>
      <c r="N160" s="2663"/>
      <c r="O160" s="2663"/>
      <c r="P160" s="2663"/>
      <c r="Q160" s="2663"/>
      <c r="R160" s="2663"/>
      <c r="S160" s="2663"/>
      <c r="T160" s="2663"/>
      <c r="U160" s="2663"/>
      <c r="V160" s="2663"/>
      <c r="W160" s="2663"/>
      <c r="X160" s="2663"/>
      <c r="Y160" s="2663"/>
      <c r="Z160" s="2663"/>
      <c r="AA160" s="2663"/>
      <c r="AB160" s="2663"/>
      <c r="AC160" s="2663"/>
      <c r="AD160" s="2663"/>
      <c r="AE160" s="2663"/>
      <c r="AF160" s="2663"/>
      <c r="AG160" s="2663"/>
      <c r="AH160" s="2663"/>
      <c r="AI160" s="2663"/>
      <c r="AJ160" s="2663"/>
      <c r="AK160" s="2663"/>
    </row>
    <row r="161" spans="1:37">
      <c r="A161" s="3730"/>
      <c r="B161" s="3727"/>
      <c r="C161" s="3690"/>
      <c r="D161" s="2592" t="s">
        <v>395</v>
      </c>
      <c r="E161" s="2636"/>
      <c r="F161" s="2636"/>
      <c r="G161" s="2636"/>
      <c r="H161" s="2636"/>
      <c r="I161" s="2636"/>
      <c r="J161" s="2636"/>
      <c r="K161" s="2636"/>
      <c r="L161" s="2636"/>
      <c r="M161" s="2636"/>
      <c r="N161" s="2636"/>
      <c r="O161" s="2636"/>
      <c r="P161" s="2636"/>
      <c r="Q161" s="2636"/>
      <c r="R161" s="2636"/>
      <c r="S161" s="2636"/>
      <c r="T161" s="2636"/>
      <c r="U161" s="2636"/>
      <c r="V161" s="2636"/>
      <c r="W161" s="2636"/>
      <c r="X161" s="2636"/>
      <c r="Y161" s="2636"/>
      <c r="Z161" s="2636"/>
      <c r="AA161" s="2636"/>
      <c r="AB161" s="2636"/>
      <c r="AC161" s="2636"/>
      <c r="AD161" s="2636"/>
      <c r="AE161" s="2636"/>
      <c r="AF161" s="2636"/>
      <c r="AG161" s="2636"/>
      <c r="AH161" s="2636"/>
      <c r="AI161" s="2636"/>
      <c r="AJ161" s="2636"/>
      <c r="AK161" s="2636"/>
    </row>
    <row r="162" spans="1:37">
      <c r="A162" s="3730"/>
      <c r="B162" s="3728"/>
      <c r="C162" s="3691"/>
      <c r="D162" s="2591" t="s">
        <v>396</v>
      </c>
      <c r="E162" s="2639"/>
      <c r="F162" s="2639"/>
      <c r="G162" s="2639"/>
      <c r="H162" s="2639"/>
      <c r="I162" s="2639"/>
      <c r="J162" s="2639"/>
      <c r="K162" s="2639"/>
      <c r="L162" s="2639"/>
      <c r="M162" s="2639"/>
      <c r="N162" s="2639"/>
      <c r="O162" s="2639"/>
      <c r="P162" s="2639"/>
      <c r="Q162" s="2639"/>
      <c r="R162" s="2639"/>
      <c r="S162" s="2639"/>
      <c r="T162" s="2639"/>
      <c r="U162" s="2639"/>
      <c r="V162" s="2639"/>
      <c r="W162" s="2639"/>
      <c r="X162" s="2639"/>
      <c r="Y162" s="2639"/>
      <c r="Z162" s="2639"/>
      <c r="AA162" s="2639"/>
      <c r="AB162" s="2639"/>
      <c r="AC162" s="2639"/>
      <c r="AD162" s="2639"/>
      <c r="AE162" s="2639"/>
      <c r="AF162" s="2639"/>
      <c r="AG162" s="2639"/>
      <c r="AH162" s="2639"/>
      <c r="AI162" s="2639"/>
      <c r="AJ162" s="2639"/>
      <c r="AK162" s="2639"/>
    </row>
    <row r="163" spans="1:37">
      <c r="A163" s="3730"/>
      <c r="B163" s="3708" t="s">
        <v>629</v>
      </c>
      <c r="C163" s="3675" t="s">
        <v>613</v>
      </c>
      <c r="D163" s="2650" t="s">
        <v>634</v>
      </c>
      <c r="E163" s="2632"/>
      <c r="F163" s="2632"/>
      <c r="G163" s="2632"/>
      <c r="H163" s="2632"/>
      <c r="I163" s="2632"/>
      <c r="J163" s="2632"/>
      <c r="K163" s="2632"/>
      <c r="L163" s="2632"/>
      <c r="M163" s="2632"/>
      <c r="N163" s="2632"/>
      <c r="O163" s="2632"/>
      <c r="P163" s="2632"/>
      <c r="Q163" s="2632"/>
      <c r="R163" s="2632"/>
      <c r="S163" s="2632"/>
      <c r="T163" s="2632"/>
      <c r="U163" s="2632"/>
      <c r="V163" s="2632"/>
      <c r="W163" s="2632"/>
      <c r="X163" s="2632"/>
      <c r="Y163" s="2632"/>
      <c r="Z163" s="2632"/>
      <c r="AA163" s="2632"/>
      <c r="AB163" s="2632"/>
      <c r="AC163" s="2632"/>
      <c r="AD163" s="2632"/>
      <c r="AE163" s="2632"/>
      <c r="AF163" s="2632"/>
      <c r="AG163" s="2632"/>
      <c r="AH163" s="2632"/>
      <c r="AI163" s="2632"/>
      <c r="AJ163" s="2632"/>
      <c r="AK163" s="2632"/>
    </row>
    <row r="164" spans="1:37">
      <c r="A164" s="3730"/>
      <c r="B164" s="3709"/>
      <c r="C164" s="3676"/>
      <c r="D164" s="2633" t="s">
        <v>395</v>
      </c>
      <c r="E164" s="2635"/>
      <c r="F164" s="2635"/>
      <c r="G164" s="2635"/>
      <c r="H164" s="2635"/>
      <c r="I164" s="2635"/>
      <c r="J164" s="2635"/>
      <c r="K164" s="2635"/>
      <c r="L164" s="2635"/>
      <c r="M164" s="2635"/>
      <c r="N164" s="2635"/>
      <c r="O164" s="2635"/>
      <c r="P164" s="2635"/>
      <c r="Q164" s="2635"/>
      <c r="R164" s="2635"/>
      <c r="S164" s="2635"/>
      <c r="T164" s="2635"/>
      <c r="U164" s="2635"/>
      <c r="V164" s="2635"/>
      <c r="W164" s="2635"/>
      <c r="X164" s="2635"/>
      <c r="Y164" s="2635"/>
      <c r="Z164" s="2635"/>
      <c r="AA164" s="2635"/>
      <c r="AB164" s="2635"/>
      <c r="AC164" s="2635"/>
      <c r="AD164" s="2635"/>
      <c r="AE164" s="2635"/>
      <c r="AF164" s="2635"/>
      <c r="AG164" s="2635"/>
      <c r="AH164" s="2635"/>
      <c r="AI164" s="2635"/>
      <c r="AJ164" s="2635"/>
      <c r="AK164" s="2635"/>
    </row>
    <row r="165" spans="1:37">
      <c r="A165" s="3730"/>
      <c r="B165" s="3710"/>
      <c r="C165" s="3677"/>
      <c r="D165" s="2634" t="s">
        <v>396</v>
      </c>
      <c r="E165" s="2652"/>
      <c r="F165" s="2652"/>
      <c r="G165" s="2652"/>
      <c r="H165" s="2652"/>
      <c r="I165" s="2652"/>
      <c r="J165" s="2652"/>
      <c r="K165" s="2652"/>
      <c r="L165" s="2652"/>
      <c r="M165" s="2652"/>
      <c r="N165" s="2652"/>
      <c r="O165" s="2652"/>
      <c r="P165" s="2652"/>
      <c r="Q165" s="2652"/>
      <c r="R165" s="2652"/>
      <c r="S165" s="2652"/>
      <c r="T165" s="2652"/>
      <c r="U165" s="2652"/>
      <c r="V165" s="2652"/>
      <c r="W165" s="2652"/>
      <c r="X165" s="2652"/>
      <c r="Y165" s="2652"/>
      <c r="Z165" s="2652"/>
      <c r="AA165" s="2652"/>
      <c r="AB165" s="2652"/>
      <c r="AC165" s="2652"/>
      <c r="AD165" s="2652"/>
      <c r="AE165" s="2652"/>
      <c r="AF165" s="2652"/>
      <c r="AG165" s="2652"/>
      <c r="AH165" s="2652"/>
      <c r="AI165" s="2652"/>
      <c r="AJ165" s="2652"/>
      <c r="AK165" s="2652"/>
    </row>
    <row r="166" spans="1:37">
      <c r="A166" s="3730"/>
      <c r="B166" s="3708" t="s">
        <v>630</v>
      </c>
      <c r="C166" s="3675" t="s">
        <v>613</v>
      </c>
      <c r="D166" s="2650" t="s">
        <v>634</v>
      </c>
      <c r="E166" s="2632"/>
      <c r="F166" s="2632"/>
      <c r="G166" s="2632"/>
      <c r="H166" s="2632"/>
      <c r="I166" s="2632"/>
      <c r="J166" s="2632"/>
      <c r="K166" s="2632"/>
      <c r="L166" s="2632"/>
      <c r="M166" s="2632"/>
      <c r="N166" s="2632"/>
      <c r="O166" s="2632"/>
      <c r="P166" s="2632"/>
      <c r="Q166" s="2632"/>
      <c r="R166" s="2632"/>
      <c r="S166" s="2632"/>
      <c r="T166" s="2632"/>
      <c r="U166" s="2632"/>
      <c r="V166" s="2632"/>
      <c r="W166" s="2632"/>
      <c r="X166" s="2632"/>
      <c r="Y166" s="2632"/>
      <c r="Z166" s="2632"/>
      <c r="AA166" s="2632"/>
      <c r="AB166" s="2632"/>
      <c r="AC166" s="2632"/>
      <c r="AD166" s="2632"/>
      <c r="AE166" s="2632"/>
      <c r="AF166" s="2632"/>
      <c r="AG166" s="2632"/>
      <c r="AH166" s="2632"/>
      <c r="AI166" s="2632"/>
      <c r="AJ166" s="2632"/>
      <c r="AK166" s="2632"/>
    </row>
    <row r="167" spans="1:37">
      <c r="A167" s="3730"/>
      <c r="B167" s="3709"/>
      <c r="C167" s="3676"/>
      <c r="D167" s="2633" t="s">
        <v>395</v>
      </c>
      <c r="E167" s="2635"/>
      <c r="F167" s="2635"/>
      <c r="G167" s="2635"/>
      <c r="H167" s="2635"/>
      <c r="I167" s="2635"/>
      <c r="J167" s="2635"/>
      <c r="K167" s="2635"/>
      <c r="L167" s="2635"/>
      <c r="M167" s="2635"/>
      <c r="N167" s="2635"/>
      <c r="O167" s="2635"/>
      <c r="P167" s="2635"/>
      <c r="Q167" s="2635"/>
      <c r="R167" s="2635"/>
      <c r="S167" s="2635"/>
      <c r="T167" s="2635"/>
      <c r="U167" s="2635"/>
      <c r="V167" s="2635"/>
      <c r="W167" s="2635"/>
      <c r="X167" s="2635"/>
      <c r="Y167" s="2635"/>
      <c r="Z167" s="2635"/>
      <c r="AA167" s="2635"/>
      <c r="AB167" s="2635"/>
      <c r="AC167" s="2635"/>
      <c r="AD167" s="2635"/>
      <c r="AE167" s="2635"/>
      <c r="AF167" s="2635"/>
      <c r="AG167" s="2635"/>
      <c r="AH167" s="2635"/>
      <c r="AI167" s="2635"/>
      <c r="AJ167" s="2635"/>
      <c r="AK167" s="2635"/>
    </row>
    <row r="168" spans="1:37">
      <c r="A168" s="3730"/>
      <c r="B168" s="3710"/>
      <c r="C168" s="3677"/>
      <c r="D168" s="2634" t="s">
        <v>396</v>
      </c>
      <c r="E168" s="2652"/>
      <c r="F168" s="2652"/>
      <c r="G168" s="2652"/>
      <c r="H168" s="2652"/>
      <c r="I168" s="2652"/>
      <c r="J168" s="2652"/>
      <c r="K168" s="2652"/>
      <c r="L168" s="2652"/>
      <c r="M168" s="2652"/>
      <c r="N168" s="2652"/>
      <c r="O168" s="2652"/>
      <c r="P168" s="2652"/>
      <c r="Q168" s="2652"/>
      <c r="R168" s="2652"/>
      <c r="S168" s="2652"/>
      <c r="T168" s="2652"/>
      <c r="U168" s="2652"/>
      <c r="V168" s="2652"/>
      <c r="W168" s="2652"/>
      <c r="X168" s="2652"/>
      <c r="Y168" s="2652"/>
      <c r="Z168" s="2652"/>
      <c r="AA168" s="2652"/>
      <c r="AB168" s="2652"/>
      <c r="AC168" s="2652"/>
      <c r="AD168" s="2652"/>
      <c r="AE168" s="2652"/>
      <c r="AF168" s="2652"/>
      <c r="AG168" s="2652"/>
      <c r="AH168" s="2652"/>
      <c r="AI168" s="2652"/>
      <c r="AJ168" s="2652"/>
      <c r="AK168" s="2652"/>
    </row>
    <row r="169" spans="1:37">
      <c r="A169" s="3730"/>
      <c r="B169" s="3709" t="s">
        <v>631</v>
      </c>
      <c r="C169" s="3676" t="s">
        <v>613</v>
      </c>
      <c r="D169" s="2629" t="s">
        <v>634</v>
      </c>
      <c r="E169" s="2630"/>
      <c r="F169" s="2630"/>
      <c r="G169" s="2630"/>
      <c r="H169" s="2630"/>
      <c r="I169" s="2630"/>
      <c r="J169" s="2630"/>
      <c r="K169" s="2630"/>
      <c r="L169" s="2630"/>
      <c r="M169" s="2630"/>
      <c r="N169" s="2630"/>
      <c r="O169" s="2630"/>
      <c r="P169" s="2630"/>
      <c r="Q169" s="2630"/>
      <c r="R169" s="2630"/>
      <c r="S169" s="2630"/>
      <c r="T169" s="2630"/>
      <c r="U169" s="2630"/>
      <c r="V169" s="2630"/>
      <c r="W169" s="2630"/>
      <c r="X169" s="2630"/>
      <c r="Y169" s="2630"/>
      <c r="Z169" s="2630"/>
      <c r="AA169" s="2630"/>
      <c r="AB169" s="2630"/>
      <c r="AC169" s="2630"/>
      <c r="AD169" s="2630"/>
      <c r="AE169" s="2630"/>
      <c r="AF169" s="2630"/>
      <c r="AG169" s="2630"/>
      <c r="AH169" s="2630"/>
      <c r="AI169" s="2630"/>
      <c r="AJ169" s="2630"/>
      <c r="AK169" s="2630"/>
    </row>
    <row r="170" spans="1:37">
      <c r="A170" s="3730"/>
      <c r="B170" s="3709"/>
      <c r="C170" s="3676"/>
      <c r="D170" s="2633" t="s">
        <v>395</v>
      </c>
      <c r="E170" s="2671"/>
      <c r="F170" s="2671"/>
      <c r="G170" s="2671"/>
      <c r="H170" s="2671"/>
      <c r="I170" s="2671"/>
      <c r="J170" s="2671"/>
      <c r="K170" s="2671"/>
      <c r="L170" s="2671"/>
      <c r="M170" s="2671"/>
      <c r="N170" s="2671"/>
      <c r="O170" s="2671"/>
      <c r="P170" s="2671"/>
      <c r="Q170" s="2671"/>
      <c r="R170" s="2671"/>
      <c r="S170" s="2671"/>
      <c r="T170" s="2671"/>
      <c r="U170" s="2671"/>
      <c r="V170" s="2671"/>
      <c r="W170" s="2671"/>
      <c r="X170" s="2671"/>
      <c r="Y170" s="2671"/>
      <c r="Z170" s="2671"/>
      <c r="AA170" s="2671"/>
      <c r="AB170" s="2671"/>
      <c r="AC170" s="2671"/>
      <c r="AD170" s="2671"/>
      <c r="AE170" s="2671"/>
      <c r="AF170" s="2671"/>
      <c r="AG170" s="2671"/>
      <c r="AH170" s="2671"/>
      <c r="AI170" s="2671"/>
      <c r="AJ170" s="2671"/>
      <c r="AK170" s="2671"/>
    </row>
    <row r="171" spans="1:37">
      <c r="A171" s="3730"/>
      <c r="B171" s="3709"/>
      <c r="C171" s="3677"/>
      <c r="D171" s="2634" t="s">
        <v>396</v>
      </c>
      <c r="E171" s="2652"/>
      <c r="F171" s="2652"/>
      <c r="G171" s="2652"/>
      <c r="H171" s="2652"/>
      <c r="I171" s="2652"/>
      <c r="J171" s="2652"/>
      <c r="K171" s="2652"/>
      <c r="L171" s="2652"/>
      <c r="M171" s="2652"/>
      <c r="N171" s="2652"/>
      <c r="O171" s="2652"/>
      <c r="P171" s="2652"/>
      <c r="Q171" s="2652"/>
      <c r="R171" s="2652"/>
      <c r="S171" s="2652"/>
      <c r="T171" s="2652"/>
      <c r="U171" s="2652"/>
      <c r="V171" s="2652"/>
      <c r="W171" s="2652"/>
      <c r="X171" s="2652"/>
      <c r="Y171" s="2652"/>
      <c r="Z171" s="2652"/>
      <c r="AA171" s="2652"/>
      <c r="AB171" s="2652"/>
      <c r="AC171" s="2652"/>
      <c r="AD171" s="2652"/>
      <c r="AE171" s="2652"/>
      <c r="AF171" s="2652"/>
      <c r="AG171" s="2652"/>
      <c r="AH171" s="2652"/>
      <c r="AI171" s="2652"/>
      <c r="AJ171" s="2652"/>
      <c r="AK171" s="2652"/>
    </row>
    <row r="172" spans="1:37" ht="15.75" thickBot="1">
      <c r="A172" s="3731"/>
      <c r="B172" s="3678" t="s">
        <v>645</v>
      </c>
      <c r="C172" s="3679"/>
      <c r="D172" s="3680"/>
      <c r="E172" s="2595"/>
      <c r="F172" s="2595"/>
      <c r="G172" s="2595"/>
      <c r="H172" s="2595"/>
      <c r="I172" s="2595"/>
      <c r="J172" s="2595"/>
      <c r="K172" s="2595"/>
      <c r="L172" s="2595"/>
      <c r="M172" s="2595"/>
      <c r="N172" s="2594"/>
      <c r="O172" s="2594"/>
      <c r="P172" s="2594"/>
      <c r="Q172" s="2595"/>
      <c r="R172" s="2595"/>
      <c r="S172" s="2595"/>
      <c r="T172" s="2595"/>
      <c r="U172" s="2595"/>
      <c r="V172" s="2595"/>
      <c r="W172" s="2595"/>
      <c r="X172" s="2595"/>
      <c r="Y172" s="2595"/>
      <c r="Z172" s="2594"/>
      <c r="AA172" s="2594"/>
      <c r="AB172" s="2594"/>
      <c r="AC172" s="2595"/>
      <c r="AD172" s="2595"/>
      <c r="AE172" s="2595"/>
      <c r="AF172" s="2595"/>
      <c r="AG172" s="2595"/>
      <c r="AH172" s="2595"/>
      <c r="AI172" s="2595"/>
      <c r="AJ172" s="2595"/>
      <c r="AK172" s="2595"/>
    </row>
    <row r="173" spans="1:37" ht="15" customHeight="1">
      <c r="A173" s="3735" t="s">
        <v>712</v>
      </c>
      <c r="B173" s="3714" t="s">
        <v>608</v>
      </c>
      <c r="C173" s="3715"/>
      <c r="D173" s="3716"/>
      <c r="E173" s="2829"/>
      <c r="F173" s="2829"/>
      <c r="G173" s="2829"/>
      <c r="H173" s="2829"/>
      <c r="I173" s="2829"/>
      <c r="J173" s="2829"/>
      <c r="K173" s="2829"/>
      <c r="L173" s="2829"/>
      <c r="M173" s="2829"/>
      <c r="N173" s="2829"/>
      <c r="O173" s="2829"/>
      <c r="P173" s="2830"/>
      <c r="Q173" s="2829"/>
      <c r="R173" s="2829"/>
      <c r="S173" s="2829"/>
      <c r="T173" s="2829"/>
      <c r="U173" s="2829"/>
      <c r="V173" s="2829"/>
      <c r="W173" s="2829"/>
      <c r="X173" s="2829"/>
      <c r="Y173" s="2829"/>
      <c r="Z173" s="2829"/>
      <c r="AA173" s="2829"/>
      <c r="AB173" s="2830"/>
      <c r="AC173" s="2829"/>
      <c r="AD173" s="2829"/>
      <c r="AE173" s="2829"/>
      <c r="AF173" s="2829"/>
      <c r="AG173" s="2829"/>
      <c r="AH173" s="2829"/>
      <c r="AI173" s="2829"/>
      <c r="AJ173" s="2829"/>
      <c r="AK173" s="2829"/>
    </row>
    <row r="174" spans="1:37" ht="50.25" customHeight="1">
      <c r="A174" s="3736"/>
      <c r="B174" s="2670" t="s">
        <v>713</v>
      </c>
      <c r="C174" s="3687" t="s">
        <v>610</v>
      </c>
      <c r="D174" s="3688"/>
      <c r="E174" s="2654"/>
      <c r="F174" s="2655"/>
      <c r="G174" s="2655"/>
      <c r="H174" s="2655"/>
      <c r="I174" s="2655"/>
      <c r="J174" s="2655"/>
      <c r="K174" s="2655"/>
      <c r="L174" s="2655"/>
      <c r="M174" s="2655"/>
      <c r="N174" s="2655"/>
      <c r="O174" s="2655"/>
      <c r="P174" s="2655"/>
      <c r="Q174" s="2655"/>
      <c r="R174" s="2655"/>
      <c r="S174" s="2655"/>
      <c r="T174" s="2655"/>
      <c r="U174" s="2655"/>
      <c r="V174" s="2655"/>
      <c r="W174" s="2655"/>
      <c r="X174" s="2655"/>
      <c r="Y174" s="2655"/>
      <c r="Z174" s="2655"/>
      <c r="AA174" s="2655"/>
      <c r="AB174" s="2655"/>
      <c r="AC174" s="2655"/>
      <c r="AD174" s="2655"/>
      <c r="AE174" s="2655"/>
      <c r="AF174" s="2655"/>
      <c r="AG174" s="2655"/>
      <c r="AH174" s="2655"/>
      <c r="AI174" s="2655"/>
      <c r="AJ174" s="2655"/>
      <c r="AK174" s="2831"/>
    </row>
    <row r="175" spans="1:37" ht="15" customHeight="1">
      <c r="A175" s="3736"/>
      <c r="B175" s="3853" t="s">
        <v>714</v>
      </c>
      <c r="C175" s="3689" t="s">
        <v>612</v>
      </c>
      <c r="D175" s="2662" t="s">
        <v>634</v>
      </c>
      <c r="E175" s="2642"/>
      <c r="F175" s="2642"/>
      <c r="G175" s="2642"/>
      <c r="H175" s="2642"/>
      <c r="I175" s="2642"/>
      <c r="J175" s="2642"/>
      <c r="K175" s="2642"/>
      <c r="L175" s="2642"/>
      <c r="M175" s="2642"/>
      <c r="N175" s="2642"/>
      <c r="O175" s="2642"/>
      <c r="P175" s="2642"/>
      <c r="Q175" s="2642"/>
      <c r="R175" s="2642"/>
      <c r="S175" s="2642"/>
      <c r="T175" s="2642"/>
      <c r="U175" s="2642"/>
      <c r="V175" s="2642"/>
      <c r="W175" s="2642"/>
      <c r="X175" s="2642"/>
      <c r="Y175" s="2642"/>
      <c r="Z175" s="2642"/>
      <c r="AA175" s="2642"/>
      <c r="AB175" s="2642"/>
      <c r="AC175" s="2642"/>
      <c r="AD175" s="2642"/>
      <c r="AE175" s="2642"/>
      <c r="AF175" s="2642"/>
      <c r="AG175" s="2642"/>
      <c r="AH175" s="2642"/>
      <c r="AI175" s="2642"/>
      <c r="AJ175" s="2642"/>
      <c r="AK175" s="2642"/>
    </row>
    <row r="176" spans="1:37">
      <c r="A176" s="3736"/>
      <c r="B176" s="3727"/>
      <c r="C176" s="3690"/>
      <c r="D176" s="2592" t="s">
        <v>395</v>
      </c>
      <c r="E176" s="2636"/>
      <c r="F176" s="2636"/>
      <c r="G176" s="2636"/>
      <c r="H176" s="2636"/>
      <c r="I176" s="2636"/>
      <c r="J176" s="2636"/>
      <c r="K176" s="2636"/>
      <c r="L176" s="2636"/>
      <c r="M176" s="2636"/>
      <c r="N176" s="2636"/>
      <c r="O176" s="2636"/>
      <c r="P176" s="2636"/>
      <c r="Q176" s="2636"/>
      <c r="R176" s="2636"/>
      <c r="S176" s="2636"/>
      <c r="T176" s="2636"/>
      <c r="U176" s="2636"/>
      <c r="V176" s="2636"/>
      <c r="W176" s="2636"/>
      <c r="X176" s="2636"/>
      <c r="Y176" s="2636"/>
      <c r="Z176" s="2636"/>
      <c r="AA176" s="2636"/>
      <c r="AB176" s="2636"/>
      <c r="AC176" s="2636"/>
      <c r="AD176" s="2636"/>
      <c r="AE176" s="2636"/>
      <c r="AF176" s="2636"/>
      <c r="AG176" s="2636"/>
      <c r="AH176" s="2636"/>
      <c r="AI176" s="2636"/>
      <c r="AJ176" s="2636"/>
      <c r="AK176" s="2636"/>
    </row>
    <row r="177" spans="1:37">
      <c r="A177" s="3736"/>
      <c r="B177" s="3728"/>
      <c r="C177" s="3691"/>
      <c r="D177" s="2591" t="s">
        <v>396</v>
      </c>
      <c r="E177" s="2639"/>
      <c r="F177" s="2639"/>
      <c r="G177" s="2639"/>
      <c r="H177" s="2639"/>
      <c r="I177" s="2639"/>
      <c r="J177" s="2639"/>
      <c r="K177" s="2639"/>
      <c r="L177" s="2639"/>
      <c r="M177" s="2639"/>
      <c r="N177" s="2639"/>
      <c r="O177" s="2639"/>
      <c r="P177" s="2639"/>
      <c r="Q177" s="2639"/>
      <c r="R177" s="2639"/>
      <c r="S177" s="2639"/>
      <c r="T177" s="2639"/>
      <c r="U177" s="2639"/>
      <c r="V177" s="2639"/>
      <c r="W177" s="2639"/>
      <c r="X177" s="2639"/>
      <c r="Y177" s="2639"/>
      <c r="Z177" s="2639"/>
      <c r="AA177" s="2639"/>
      <c r="AB177" s="2639"/>
      <c r="AC177" s="2639"/>
      <c r="AD177" s="2639"/>
      <c r="AE177" s="2639"/>
      <c r="AF177" s="2639"/>
      <c r="AG177" s="2639"/>
      <c r="AH177" s="2639"/>
      <c r="AI177" s="2639"/>
      <c r="AJ177" s="2639"/>
      <c r="AK177" s="2639"/>
    </row>
    <row r="178" spans="1:37" ht="15" customHeight="1">
      <c r="A178" s="3736"/>
      <c r="B178" s="3747" t="s">
        <v>711</v>
      </c>
      <c r="C178" s="3689" t="s">
        <v>612</v>
      </c>
      <c r="D178" s="2662" t="s">
        <v>634</v>
      </c>
      <c r="E178" s="2663"/>
      <c r="F178" s="2663"/>
      <c r="G178" s="2663"/>
      <c r="H178" s="2663"/>
      <c r="I178" s="2663"/>
      <c r="J178" s="2663"/>
      <c r="K178" s="2663"/>
      <c r="L178" s="2663"/>
      <c r="M178" s="2663"/>
      <c r="N178" s="2663"/>
      <c r="O178" s="2663"/>
      <c r="P178" s="2663"/>
      <c r="Q178" s="2663"/>
      <c r="R178" s="2663"/>
      <c r="S178" s="2663"/>
      <c r="T178" s="2663"/>
      <c r="U178" s="2663"/>
      <c r="V178" s="2663"/>
      <c r="W178" s="2663"/>
      <c r="X178" s="2663"/>
      <c r="Y178" s="2663"/>
      <c r="Z178" s="2663"/>
      <c r="AA178" s="2663"/>
      <c r="AB178" s="2663"/>
      <c r="AC178" s="2663"/>
      <c r="AD178" s="2663"/>
      <c r="AE178" s="2663"/>
      <c r="AF178" s="2663"/>
      <c r="AG178" s="2663"/>
      <c r="AH178" s="2663"/>
      <c r="AI178" s="2663"/>
      <c r="AJ178" s="2663"/>
      <c r="AK178" s="2663"/>
    </row>
    <row r="179" spans="1:37">
      <c r="A179" s="3736"/>
      <c r="B179" s="3727"/>
      <c r="C179" s="3690"/>
      <c r="D179" s="2592" t="s">
        <v>395</v>
      </c>
      <c r="E179" s="2636"/>
      <c r="F179" s="2636"/>
      <c r="G179" s="2636"/>
      <c r="H179" s="2636"/>
      <c r="I179" s="2636"/>
      <c r="J179" s="2636"/>
      <c r="K179" s="2636"/>
      <c r="L179" s="2636"/>
      <c r="M179" s="2636"/>
      <c r="N179" s="2636"/>
      <c r="O179" s="2636"/>
      <c r="P179" s="2636"/>
      <c r="Q179" s="2636"/>
      <c r="R179" s="2636"/>
      <c r="S179" s="2636"/>
      <c r="T179" s="2636"/>
      <c r="U179" s="2636"/>
      <c r="V179" s="2636"/>
      <c r="W179" s="2636"/>
      <c r="X179" s="2636"/>
      <c r="Y179" s="2636"/>
      <c r="Z179" s="2636"/>
      <c r="AA179" s="2636"/>
      <c r="AB179" s="2636"/>
      <c r="AC179" s="2636"/>
      <c r="AD179" s="2636"/>
      <c r="AE179" s="2636"/>
      <c r="AF179" s="2636"/>
      <c r="AG179" s="2636"/>
      <c r="AH179" s="2636"/>
      <c r="AI179" s="2636"/>
      <c r="AJ179" s="2636"/>
      <c r="AK179" s="2636"/>
    </row>
    <row r="180" spans="1:37">
      <c r="A180" s="3736"/>
      <c r="B180" s="3728"/>
      <c r="C180" s="3691"/>
      <c r="D180" s="2591" t="s">
        <v>396</v>
      </c>
      <c r="E180" s="2639"/>
      <c r="F180" s="2639"/>
      <c r="G180" s="2639"/>
      <c r="H180" s="2639"/>
      <c r="I180" s="2639"/>
      <c r="J180" s="2639"/>
      <c r="K180" s="2639"/>
      <c r="L180" s="2639"/>
      <c r="M180" s="2639"/>
      <c r="N180" s="2639"/>
      <c r="O180" s="2639"/>
      <c r="P180" s="2639"/>
      <c r="Q180" s="2639"/>
      <c r="R180" s="2639"/>
      <c r="S180" s="2639"/>
      <c r="T180" s="2639"/>
      <c r="U180" s="2639"/>
      <c r="V180" s="2639"/>
      <c r="W180" s="2639"/>
      <c r="X180" s="2639"/>
      <c r="Y180" s="2639"/>
      <c r="Z180" s="2639"/>
      <c r="AA180" s="2639"/>
      <c r="AB180" s="2639"/>
      <c r="AC180" s="2639"/>
      <c r="AD180" s="2639"/>
      <c r="AE180" s="2639"/>
      <c r="AF180" s="2639"/>
      <c r="AG180" s="2639"/>
      <c r="AH180" s="2639"/>
      <c r="AI180" s="2639"/>
      <c r="AJ180" s="2639"/>
      <c r="AK180" s="2639"/>
    </row>
    <row r="181" spans="1:37" ht="15" customHeight="1">
      <c r="A181" s="3736"/>
      <c r="B181" s="3853" t="s">
        <v>714</v>
      </c>
      <c r="C181" s="3676" t="s">
        <v>613</v>
      </c>
      <c r="D181" s="2629" t="s">
        <v>634</v>
      </c>
      <c r="E181" s="2630"/>
      <c r="F181" s="2630"/>
      <c r="G181" s="2630"/>
      <c r="H181" s="2630"/>
      <c r="I181" s="2630"/>
      <c r="J181" s="2630"/>
      <c r="K181" s="2630"/>
      <c r="L181" s="2630"/>
      <c r="M181" s="2630"/>
      <c r="N181" s="2630"/>
      <c r="O181" s="2630"/>
      <c r="P181" s="2630"/>
      <c r="Q181" s="2630"/>
      <c r="R181" s="2630"/>
      <c r="S181" s="2630"/>
      <c r="T181" s="2630"/>
      <c r="U181" s="2630"/>
      <c r="V181" s="2630"/>
      <c r="W181" s="2630"/>
      <c r="X181" s="2630"/>
      <c r="Y181" s="2630"/>
      <c r="Z181" s="2630"/>
      <c r="AA181" s="2630"/>
      <c r="AB181" s="2630"/>
      <c r="AC181" s="2630"/>
      <c r="AD181" s="2630"/>
      <c r="AE181" s="2630"/>
      <c r="AF181" s="2630"/>
      <c r="AG181" s="2630"/>
      <c r="AH181" s="2630"/>
      <c r="AI181" s="2630"/>
      <c r="AJ181" s="2630"/>
      <c r="AK181" s="2630"/>
    </row>
    <row r="182" spans="1:37">
      <c r="A182" s="3736"/>
      <c r="B182" s="3727"/>
      <c r="C182" s="3676"/>
      <c r="D182" s="2633" t="s">
        <v>395</v>
      </c>
      <c r="E182" s="2635"/>
      <c r="F182" s="2635"/>
      <c r="G182" s="2635"/>
      <c r="H182" s="2635"/>
      <c r="I182" s="2635"/>
      <c r="J182" s="2635"/>
      <c r="K182" s="2635"/>
      <c r="L182" s="2635"/>
      <c r="M182" s="2635"/>
      <c r="N182" s="2635"/>
      <c r="O182" s="2635"/>
      <c r="P182" s="2635"/>
      <c r="Q182" s="2635"/>
      <c r="R182" s="2635"/>
      <c r="S182" s="2635"/>
      <c r="T182" s="2635"/>
      <c r="U182" s="2635"/>
      <c r="V182" s="2635"/>
      <c r="W182" s="2635"/>
      <c r="X182" s="2635"/>
      <c r="Y182" s="2635"/>
      <c r="Z182" s="2635"/>
      <c r="AA182" s="2635"/>
      <c r="AB182" s="2635"/>
      <c r="AC182" s="2635"/>
      <c r="AD182" s="2635"/>
      <c r="AE182" s="2635"/>
      <c r="AF182" s="2635"/>
      <c r="AG182" s="2635"/>
      <c r="AH182" s="2635"/>
      <c r="AI182" s="2635"/>
      <c r="AJ182" s="2635"/>
      <c r="AK182" s="2635"/>
    </row>
    <row r="183" spans="1:37">
      <c r="A183" s="3736"/>
      <c r="B183" s="3728"/>
      <c r="C183" s="3676"/>
      <c r="D183" s="2672" t="s">
        <v>396</v>
      </c>
      <c r="E183" s="2671"/>
      <c r="F183" s="2671"/>
      <c r="G183" s="2671"/>
      <c r="H183" s="2671"/>
      <c r="I183" s="2671"/>
      <c r="J183" s="2671"/>
      <c r="K183" s="2671"/>
      <c r="L183" s="2671"/>
      <c r="M183" s="2671"/>
      <c r="N183" s="2671"/>
      <c r="O183" s="2671"/>
      <c r="P183" s="2671"/>
      <c r="Q183" s="2671"/>
      <c r="R183" s="2671"/>
      <c r="S183" s="2671"/>
      <c r="T183" s="2671"/>
      <c r="U183" s="2671"/>
      <c r="V183" s="2671"/>
      <c r="W183" s="2671"/>
      <c r="X183" s="2671"/>
      <c r="Y183" s="2671"/>
      <c r="Z183" s="2671"/>
      <c r="AA183" s="2671"/>
      <c r="AB183" s="2671"/>
      <c r="AC183" s="2671"/>
      <c r="AD183" s="2671"/>
      <c r="AE183" s="2671"/>
      <c r="AF183" s="2671"/>
      <c r="AG183" s="2671"/>
      <c r="AH183" s="2671"/>
      <c r="AI183" s="2671"/>
      <c r="AJ183" s="2671"/>
      <c r="AK183" s="2671"/>
    </row>
    <row r="184" spans="1:37">
      <c r="A184" s="3736"/>
      <c r="B184" s="3747" t="s">
        <v>711</v>
      </c>
      <c r="C184" s="3675" t="s">
        <v>613</v>
      </c>
      <c r="D184" s="2650" t="s">
        <v>634</v>
      </c>
      <c r="E184" s="2632"/>
      <c r="F184" s="2632"/>
      <c r="G184" s="2632"/>
      <c r="H184" s="2632"/>
      <c r="I184" s="2632"/>
      <c r="J184" s="2632"/>
      <c r="K184" s="2632"/>
      <c r="L184" s="2632"/>
      <c r="M184" s="2632"/>
      <c r="N184" s="2632"/>
      <c r="O184" s="2632"/>
      <c r="P184" s="2632"/>
      <c r="Q184" s="2632"/>
      <c r="R184" s="2632"/>
      <c r="S184" s="2632"/>
      <c r="T184" s="2632"/>
      <c r="U184" s="2632"/>
      <c r="V184" s="2632"/>
      <c r="W184" s="2632"/>
      <c r="X184" s="2632"/>
      <c r="Y184" s="2632"/>
      <c r="Z184" s="2632"/>
      <c r="AA184" s="2632"/>
      <c r="AB184" s="2632"/>
      <c r="AC184" s="2632"/>
      <c r="AD184" s="2632"/>
      <c r="AE184" s="2632"/>
      <c r="AF184" s="2632"/>
      <c r="AG184" s="2632"/>
      <c r="AH184" s="2632"/>
      <c r="AI184" s="2632"/>
      <c r="AJ184" s="2632"/>
      <c r="AK184" s="2632"/>
    </row>
    <row r="185" spans="1:37">
      <c r="A185" s="3736"/>
      <c r="B185" s="3727"/>
      <c r="C185" s="3676"/>
      <c r="D185" s="2633" t="s">
        <v>395</v>
      </c>
      <c r="E185" s="2635"/>
      <c r="F185" s="2635"/>
      <c r="G185" s="2635"/>
      <c r="H185" s="2635"/>
      <c r="I185" s="2635"/>
      <c r="J185" s="2635"/>
      <c r="K185" s="2635"/>
      <c r="L185" s="2635"/>
      <c r="M185" s="2635"/>
      <c r="N185" s="2635"/>
      <c r="O185" s="2635"/>
      <c r="P185" s="2635"/>
      <c r="Q185" s="2635"/>
      <c r="R185" s="2635"/>
      <c r="S185" s="2635"/>
      <c r="T185" s="2635"/>
      <c r="U185" s="2635"/>
      <c r="V185" s="2635"/>
      <c r="W185" s="2635"/>
      <c r="X185" s="2635"/>
      <c r="Y185" s="2635"/>
      <c r="Z185" s="2635"/>
      <c r="AA185" s="2635"/>
      <c r="AB185" s="2635"/>
      <c r="AC185" s="2635"/>
      <c r="AD185" s="2635"/>
      <c r="AE185" s="2635"/>
      <c r="AF185" s="2635"/>
      <c r="AG185" s="2635"/>
      <c r="AH185" s="2635"/>
      <c r="AI185" s="2635"/>
      <c r="AJ185" s="2635"/>
      <c r="AK185" s="2635"/>
    </row>
    <row r="186" spans="1:37">
      <c r="A186" s="3736"/>
      <c r="B186" s="3728"/>
      <c r="C186" s="3677"/>
      <c r="D186" s="2634" t="s">
        <v>396</v>
      </c>
      <c r="E186" s="2652"/>
      <c r="F186" s="2652"/>
      <c r="G186" s="2652"/>
      <c r="H186" s="2652"/>
      <c r="I186" s="2652"/>
      <c r="J186" s="2652"/>
      <c r="K186" s="2652"/>
      <c r="L186" s="2652"/>
      <c r="M186" s="2652"/>
      <c r="N186" s="2652"/>
      <c r="O186" s="2652"/>
      <c r="P186" s="2652"/>
      <c r="Q186" s="2652"/>
      <c r="R186" s="2652"/>
      <c r="S186" s="2652"/>
      <c r="T186" s="2652"/>
      <c r="U186" s="2652"/>
      <c r="V186" s="2652"/>
      <c r="W186" s="2652"/>
      <c r="X186" s="2652"/>
      <c r="Y186" s="2652"/>
      <c r="Z186" s="2652"/>
      <c r="AA186" s="2652"/>
      <c r="AB186" s="2652"/>
      <c r="AC186" s="2652"/>
      <c r="AD186" s="2652"/>
      <c r="AE186" s="2652"/>
      <c r="AF186" s="2652"/>
      <c r="AG186" s="2652"/>
      <c r="AH186" s="2652"/>
      <c r="AI186" s="2652"/>
      <c r="AJ186" s="2652"/>
      <c r="AK186" s="2652"/>
    </row>
    <row r="187" spans="1:37" ht="15.75" customHeight="1" thickBot="1">
      <c r="A187" s="3737"/>
      <c r="B187" s="3678" t="s">
        <v>645</v>
      </c>
      <c r="C187" s="3679"/>
      <c r="D187" s="3680"/>
      <c r="E187" s="2813"/>
      <c r="F187" s="2813"/>
      <c r="G187" s="2813"/>
      <c r="H187" s="2813"/>
      <c r="I187" s="2813"/>
      <c r="J187" s="2813"/>
      <c r="K187" s="2813"/>
      <c r="L187" s="2813"/>
      <c r="M187" s="2813"/>
      <c r="N187" s="2814"/>
      <c r="O187" s="2814"/>
      <c r="P187" s="2814"/>
      <c r="Q187" s="2813"/>
      <c r="R187" s="2813"/>
      <c r="S187" s="2813"/>
      <c r="T187" s="2813"/>
      <c r="U187" s="2813"/>
      <c r="V187" s="2813"/>
      <c r="W187" s="2813"/>
      <c r="X187" s="2813"/>
      <c r="Y187" s="2813"/>
      <c r="Z187" s="2814"/>
      <c r="AA187" s="2814"/>
      <c r="AB187" s="2814"/>
      <c r="AC187" s="2813"/>
      <c r="AD187" s="2813"/>
      <c r="AE187" s="2813"/>
      <c r="AF187" s="2813"/>
      <c r="AG187" s="2813"/>
      <c r="AH187" s="2813"/>
      <c r="AI187" s="2813"/>
      <c r="AJ187" s="2813"/>
      <c r="AK187" s="2813"/>
    </row>
    <row r="188" spans="1:37" ht="15.75" thickBot="1">
      <c r="A188" s="3739" t="s">
        <v>632</v>
      </c>
      <c r="B188" s="3740"/>
      <c r="C188" s="3740"/>
      <c r="D188" s="3741"/>
      <c r="E188" s="2622"/>
      <c r="F188" s="2622"/>
      <c r="G188" s="2622"/>
      <c r="H188" s="2622"/>
      <c r="I188" s="2622"/>
      <c r="J188" s="2622"/>
      <c r="K188" s="2622"/>
      <c r="L188" s="2622"/>
      <c r="M188" s="2622"/>
      <c r="N188" s="2622"/>
      <c r="O188" s="2622"/>
      <c r="P188" s="2622"/>
      <c r="Q188" s="2622"/>
      <c r="R188" s="2622"/>
      <c r="S188" s="2622"/>
      <c r="T188" s="2622"/>
      <c r="U188" s="2622"/>
      <c r="V188" s="2622"/>
      <c r="W188" s="2622"/>
      <c r="X188" s="2622"/>
      <c r="Y188" s="2622"/>
      <c r="Z188" s="2622"/>
      <c r="AA188" s="2622"/>
      <c r="AB188" s="2622"/>
      <c r="AC188" s="2622"/>
      <c r="AD188" s="2622"/>
      <c r="AE188" s="2622"/>
      <c r="AF188" s="2622"/>
      <c r="AG188" s="2622"/>
      <c r="AH188" s="2622"/>
      <c r="AI188" s="2622"/>
      <c r="AJ188" s="2622"/>
      <c r="AK188" s="2622"/>
    </row>
    <row r="189" spans="1:37" ht="15.75" thickBot="1">
      <c r="A189" s="3742" t="s">
        <v>646</v>
      </c>
      <c r="B189" s="3740"/>
      <c r="C189" s="3740"/>
      <c r="D189" s="3741"/>
      <c r="E189" s="2815"/>
      <c r="F189" s="2815"/>
      <c r="G189" s="2815"/>
      <c r="H189" s="2815"/>
      <c r="I189" s="2815"/>
      <c r="J189" s="2815"/>
      <c r="K189" s="2815"/>
      <c r="L189" s="2815"/>
      <c r="M189" s="2815"/>
      <c r="N189" s="2816"/>
      <c r="O189" s="2816"/>
      <c r="P189" s="2816"/>
      <c r="Q189" s="2815"/>
      <c r="R189" s="2815"/>
      <c r="S189" s="2815"/>
      <c r="T189" s="2815"/>
      <c r="U189" s="2815"/>
      <c r="V189" s="2815"/>
      <c r="W189" s="2815"/>
      <c r="X189" s="2815"/>
      <c r="Y189" s="2815"/>
      <c r="Z189" s="2816"/>
      <c r="AA189" s="2816"/>
      <c r="AB189" s="2816"/>
      <c r="AC189" s="2815"/>
      <c r="AD189" s="2815"/>
      <c r="AE189" s="2815"/>
      <c r="AF189" s="2815"/>
      <c r="AG189" s="2815"/>
      <c r="AH189" s="2815"/>
      <c r="AI189" s="2815"/>
      <c r="AJ189" s="2815"/>
      <c r="AK189" s="2815"/>
    </row>
    <row r="190" spans="1:37">
      <c r="A190" s="2585"/>
      <c r="B190" s="2584"/>
      <c r="C190" s="2584"/>
      <c r="D190" s="2584"/>
      <c r="E190" s="2584"/>
      <c r="F190" s="2584"/>
      <c r="G190" s="2584"/>
      <c r="H190" s="2584"/>
      <c r="I190" s="2584"/>
      <c r="J190" s="2584"/>
      <c r="K190" s="2584"/>
      <c r="L190" s="2584"/>
      <c r="M190" s="2583"/>
      <c r="N190" s="2580"/>
      <c r="O190" s="2582"/>
      <c r="P190" s="2582"/>
    </row>
    <row r="191" spans="1:37">
      <c r="A191" s="2585"/>
      <c r="B191" s="2584"/>
      <c r="C191" s="2584"/>
      <c r="D191" s="2584"/>
      <c r="E191" s="2584"/>
      <c r="F191" s="2584"/>
      <c r="G191" s="2584"/>
      <c r="H191" s="2584"/>
      <c r="I191" s="2584"/>
      <c r="J191" s="2584"/>
      <c r="K191" s="2584"/>
      <c r="L191" s="2584"/>
      <c r="M191" s="2583"/>
      <c r="N191" s="2580"/>
      <c r="O191" s="2582"/>
      <c r="P191" s="2582"/>
    </row>
  </sheetData>
  <mergeCells count="146">
    <mergeCell ref="B184:B186"/>
    <mergeCell ref="C184:C186"/>
    <mergeCell ref="B187:D187"/>
    <mergeCell ref="A188:D188"/>
    <mergeCell ref="A189:D189"/>
    <mergeCell ref="B172:D172"/>
    <mergeCell ref="A173:A187"/>
    <mergeCell ref="B173:D173"/>
    <mergeCell ref="C174:D174"/>
    <mergeCell ref="B175:B177"/>
    <mergeCell ref="C175:C177"/>
    <mergeCell ref="B178:B180"/>
    <mergeCell ref="C178:C180"/>
    <mergeCell ref="B181:B183"/>
    <mergeCell ref="C181:C183"/>
    <mergeCell ref="B163:B165"/>
    <mergeCell ref="C163:C165"/>
    <mergeCell ref="B166:B168"/>
    <mergeCell ref="C166:C168"/>
    <mergeCell ref="B169:B171"/>
    <mergeCell ref="C169:C171"/>
    <mergeCell ref="B151:D151"/>
    <mergeCell ref="A152:A172"/>
    <mergeCell ref="B152:D152"/>
    <mergeCell ref="C153:D153"/>
    <mergeCell ref="B154:B156"/>
    <mergeCell ref="C154:C156"/>
    <mergeCell ref="B157:B159"/>
    <mergeCell ref="C157:C159"/>
    <mergeCell ref="B160:B162"/>
    <mergeCell ref="C160:C162"/>
    <mergeCell ref="AC138:AG138"/>
    <mergeCell ref="AH138:AK138"/>
    <mergeCell ref="B139:B141"/>
    <mergeCell ref="C139:C141"/>
    <mergeCell ref="B142:B144"/>
    <mergeCell ref="C142:C144"/>
    <mergeCell ref="B136:D136"/>
    <mergeCell ref="A137:A151"/>
    <mergeCell ref="B137:D137"/>
    <mergeCell ref="C138:D138"/>
    <mergeCell ref="E138:P138"/>
    <mergeCell ref="Q138:AB138"/>
    <mergeCell ref="B145:B147"/>
    <mergeCell ref="C145:C147"/>
    <mergeCell ref="B148:B150"/>
    <mergeCell ref="C148:C150"/>
    <mergeCell ref="A128:A136"/>
    <mergeCell ref="B128:D128"/>
    <mergeCell ref="C129:D129"/>
    <mergeCell ref="B130:B135"/>
    <mergeCell ref="C130:C132"/>
    <mergeCell ref="C133:C135"/>
    <mergeCell ref="B90:B92"/>
    <mergeCell ref="C90:C92"/>
    <mergeCell ref="B93:D93"/>
    <mergeCell ref="A94:D94"/>
    <mergeCell ref="A95:D95"/>
    <mergeCell ref="C103:D103"/>
    <mergeCell ref="C75:C77"/>
    <mergeCell ref="B78:D78"/>
    <mergeCell ref="A79:A93"/>
    <mergeCell ref="C80:D80"/>
    <mergeCell ref="B81:B83"/>
    <mergeCell ref="C81:C83"/>
    <mergeCell ref="B84:B86"/>
    <mergeCell ref="C84:C86"/>
    <mergeCell ref="B87:B89"/>
    <mergeCell ref="C87:C89"/>
    <mergeCell ref="A58:A78"/>
    <mergeCell ref="B58:D58"/>
    <mergeCell ref="C59:D59"/>
    <mergeCell ref="B60:B62"/>
    <mergeCell ref="C60:C62"/>
    <mergeCell ref="B63:B65"/>
    <mergeCell ref="C63:C65"/>
    <mergeCell ref="B66:B68"/>
    <mergeCell ref="E44:P44"/>
    <mergeCell ref="Q44:AB44"/>
    <mergeCell ref="AC44:AG44"/>
    <mergeCell ref="AH44:AK44"/>
    <mergeCell ref="B45:B47"/>
    <mergeCell ref="C45:C47"/>
    <mergeCell ref="B36:B41"/>
    <mergeCell ref="C36:C38"/>
    <mergeCell ref="C39:C41"/>
    <mergeCell ref="B42:D42"/>
    <mergeCell ref="B24:D24"/>
    <mergeCell ref="A25:A33"/>
    <mergeCell ref="B25:D25"/>
    <mergeCell ref="C26:D26"/>
    <mergeCell ref="B27:B32"/>
    <mergeCell ref="C27:C29"/>
    <mergeCell ref="C30:C32"/>
    <mergeCell ref="B33:D33"/>
    <mergeCell ref="C54:C56"/>
    <mergeCell ref="B34:D34"/>
    <mergeCell ref="A34:A42"/>
    <mergeCell ref="C35:D35"/>
    <mergeCell ref="A10:A24"/>
    <mergeCell ref="B12:B14"/>
    <mergeCell ref="B79:D79"/>
    <mergeCell ref="C69:C71"/>
    <mergeCell ref="B72:B74"/>
    <mergeCell ref="C72:C74"/>
    <mergeCell ref="B75:B77"/>
    <mergeCell ref="C51:C53"/>
    <mergeCell ref="B54:B56"/>
    <mergeCell ref="A43:A57"/>
    <mergeCell ref="B43:D43"/>
    <mergeCell ref="C44:D44"/>
    <mergeCell ref="B48:B50"/>
    <mergeCell ref="C48:C50"/>
    <mergeCell ref="B51:B53"/>
    <mergeCell ref="B57:D57"/>
    <mergeCell ref="C66:C68"/>
    <mergeCell ref="B69:B71"/>
    <mergeCell ref="C115:C117"/>
    <mergeCell ref="B104:D104"/>
    <mergeCell ref="A104:A118"/>
    <mergeCell ref="B118:D118"/>
    <mergeCell ref="A119:A127"/>
    <mergeCell ref="B119:D119"/>
    <mergeCell ref="C120:D120"/>
    <mergeCell ref="B121:B126"/>
    <mergeCell ref="C121:C123"/>
    <mergeCell ref="C124:C126"/>
    <mergeCell ref="B127:D127"/>
    <mergeCell ref="C105:D105"/>
    <mergeCell ref="B106:B108"/>
    <mergeCell ref="C106:C108"/>
    <mergeCell ref="B109:B111"/>
    <mergeCell ref="C109:C111"/>
    <mergeCell ref="B112:B114"/>
    <mergeCell ref="C112:C114"/>
    <mergeCell ref="B115:B117"/>
    <mergeCell ref="C9:D9"/>
    <mergeCell ref="B10:D10"/>
    <mergeCell ref="C11:D11"/>
    <mergeCell ref="C12:C14"/>
    <mergeCell ref="B15:B17"/>
    <mergeCell ref="C15:C17"/>
    <mergeCell ref="B18:B20"/>
    <mergeCell ref="C18:C20"/>
    <mergeCell ref="B21:B23"/>
    <mergeCell ref="C21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view="pageLayout" topLeftCell="C1" zoomScaleNormal="100" workbookViewId="0">
      <selection activeCell="Q41" sqref="Q41"/>
    </sheetView>
  </sheetViews>
  <sheetFormatPr defaultRowHeight="15"/>
  <sheetData>
    <row r="1" spans="1:34" ht="18.75">
      <c r="A1" s="3206" t="s">
        <v>13</v>
      </c>
      <c r="B1" s="3207"/>
      <c r="C1" s="2"/>
      <c r="E1" s="3208" t="s">
        <v>14</v>
      </c>
      <c r="F1" s="3209"/>
      <c r="G1" s="3210"/>
      <c r="H1" s="3211"/>
      <c r="I1" s="3212"/>
      <c r="M1" s="2864" t="s">
        <v>16</v>
      </c>
      <c r="N1" s="2864"/>
      <c r="O1" s="2864"/>
      <c r="P1" s="2864"/>
    </row>
    <row r="2" spans="1:34">
      <c r="M2" s="2864"/>
      <c r="N2" s="2864"/>
      <c r="O2" s="2864"/>
      <c r="P2" s="2864"/>
    </row>
    <row r="4" spans="1:34" ht="15.75">
      <c r="A4" s="3228" t="s">
        <v>75</v>
      </c>
      <c r="B4" s="3228"/>
      <c r="C4" s="3228"/>
      <c r="D4" s="3228"/>
      <c r="E4" s="3228"/>
      <c r="F4" s="3228"/>
      <c r="G4" s="3228"/>
      <c r="H4" s="3228"/>
      <c r="I4" s="3228"/>
      <c r="J4" s="3228"/>
      <c r="K4" s="3228"/>
      <c r="L4" s="3228"/>
      <c r="M4" s="3228"/>
      <c r="N4" s="3228"/>
      <c r="O4" s="3228"/>
      <c r="P4" s="3228"/>
      <c r="Q4" s="3228"/>
      <c r="R4" s="3228"/>
      <c r="S4" s="3228"/>
      <c r="T4" s="3228"/>
      <c r="U4" s="3228"/>
      <c r="V4" s="3228"/>
      <c r="W4" s="3228"/>
      <c r="X4" s="3228"/>
    </row>
    <row r="5" spans="1:34" ht="18.75">
      <c r="A5" s="795" t="s">
        <v>76</v>
      </c>
    </row>
    <row r="6" spans="1:34">
      <c r="A6" t="s">
        <v>77</v>
      </c>
    </row>
    <row r="7" spans="1:34">
      <c r="A7" t="s">
        <v>78</v>
      </c>
    </row>
    <row r="8" spans="1:34" ht="15.75" thickBot="1"/>
    <row r="9" spans="1:34">
      <c r="A9" s="3245" t="s">
        <v>83</v>
      </c>
      <c r="B9" s="3246"/>
      <c r="C9" s="3246"/>
      <c r="D9" s="3247"/>
      <c r="E9" s="3269" t="s">
        <v>87</v>
      </c>
      <c r="F9" s="3270"/>
      <c r="G9" s="3270"/>
      <c r="H9" s="3270"/>
      <c r="I9" s="3270"/>
      <c r="J9" s="3271"/>
      <c r="K9" s="3225" t="s">
        <v>88</v>
      </c>
      <c r="L9" s="3226"/>
      <c r="M9" s="3226"/>
      <c r="N9" s="3226"/>
      <c r="O9" s="3226"/>
      <c r="P9" s="3227"/>
      <c r="Q9" s="3327" t="s">
        <v>89</v>
      </c>
      <c r="R9" s="3328"/>
      <c r="S9" s="3328"/>
      <c r="T9" s="3328"/>
      <c r="U9" s="3328"/>
      <c r="V9" s="3329"/>
      <c r="W9" s="3339" t="s">
        <v>90</v>
      </c>
      <c r="X9" s="3340"/>
      <c r="Y9" s="3340"/>
      <c r="Z9" s="3340"/>
      <c r="AA9" s="3340"/>
      <c r="AB9" s="3341"/>
      <c r="AC9" s="3363" t="s">
        <v>91</v>
      </c>
      <c r="AD9" s="3364"/>
      <c r="AE9" s="3364"/>
      <c r="AF9" s="3364"/>
      <c r="AG9" s="3364"/>
      <c r="AH9" s="3365"/>
    </row>
    <row r="10" spans="1:34">
      <c r="A10" s="3248"/>
      <c r="B10" s="3249"/>
      <c r="C10" s="3249"/>
      <c r="D10" s="3250"/>
      <c r="E10" s="3281" t="s">
        <v>93</v>
      </c>
      <c r="F10" s="3375" t="s">
        <v>92</v>
      </c>
      <c r="G10" s="3376"/>
      <c r="H10" s="3376"/>
      <c r="I10" s="3376"/>
      <c r="J10" s="3417" t="s">
        <v>98</v>
      </c>
      <c r="K10" s="3351" t="s">
        <v>93</v>
      </c>
      <c r="L10" s="3383" t="s">
        <v>92</v>
      </c>
      <c r="M10" s="3384"/>
      <c r="N10" s="3384"/>
      <c r="O10" s="3384"/>
      <c r="P10" s="3419" t="s">
        <v>98</v>
      </c>
      <c r="Q10" s="3353" t="s">
        <v>93</v>
      </c>
      <c r="R10" s="3391" t="s">
        <v>92</v>
      </c>
      <c r="S10" s="3392"/>
      <c r="T10" s="3392"/>
      <c r="U10" s="3392"/>
      <c r="V10" s="3421" t="s">
        <v>98</v>
      </c>
      <c r="W10" s="3355" t="s">
        <v>93</v>
      </c>
      <c r="X10" s="3399" t="s">
        <v>92</v>
      </c>
      <c r="Y10" s="3400"/>
      <c r="Z10" s="3400"/>
      <c r="AA10" s="3400"/>
      <c r="AB10" s="3423" t="s">
        <v>98</v>
      </c>
      <c r="AC10" s="3415" t="s">
        <v>93</v>
      </c>
      <c r="AD10" s="3407" t="s">
        <v>92</v>
      </c>
      <c r="AE10" s="3408"/>
      <c r="AF10" s="3408"/>
      <c r="AG10" s="3408"/>
      <c r="AH10" s="3425" t="s">
        <v>98</v>
      </c>
    </row>
    <row r="11" spans="1:34" ht="39">
      <c r="A11" s="3248"/>
      <c r="B11" s="3249"/>
      <c r="C11" s="3249"/>
      <c r="D11" s="3250"/>
      <c r="E11" s="3282"/>
      <c r="F11" s="1241" t="s">
        <v>94</v>
      </c>
      <c r="G11" s="1242" t="s">
        <v>95</v>
      </c>
      <c r="H11" s="1243" t="s">
        <v>96</v>
      </c>
      <c r="I11" s="1244" t="s">
        <v>97</v>
      </c>
      <c r="J11" s="3418"/>
      <c r="K11" s="3352"/>
      <c r="L11" s="1269" t="s">
        <v>94</v>
      </c>
      <c r="M11" s="1270" t="s">
        <v>95</v>
      </c>
      <c r="N11" s="1271" t="s">
        <v>96</v>
      </c>
      <c r="O11" s="1272" t="s">
        <v>97</v>
      </c>
      <c r="P11" s="3420"/>
      <c r="Q11" s="3354"/>
      <c r="R11" s="1297" t="s">
        <v>94</v>
      </c>
      <c r="S11" s="1298" t="s">
        <v>95</v>
      </c>
      <c r="T11" s="1299" t="s">
        <v>96</v>
      </c>
      <c r="U11" s="1300" t="s">
        <v>97</v>
      </c>
      <c r="V11" s="3422"/>
      <c r="W11" s="3356"/>
      <c r="X11" s="1325" t="s">
        <v>94</v>
      </c>
      <c r="Y11" s="1326" t="s">
        <v>95</v>
      </c>
      <c r="Z11" s="1327" t="s">
        <v>96</v>
      </c>
      <c r="AA11" s="1328" t="s">
        <v>97</v>
      </c>
      <c r="AB11" s="3424"/>
      <c r="AC11" s="3416"/>
      <c r="AD11" s="1353" t="s">
        <v>94</v>
      </c>
      <c r="AE11" s="1354" t="s">
        <v>95</v>
      </c>
      <c r="AF11" s="1355" t="s">
        <v>96</v>
      </c>
      <c r="AG11" s="1356" t="s">
        <v>97</v>
      </c>
      <c r="AH11" s="3426"/>
    </row>
    <row r="12" spans="1:34">
      <c r="A12" s="3213" t="s">
        <v>79</v>
      </c>
      <c r="B12" s="3214"/>
      <c r="C12" s="3215"/>
      <c r="D12" s="3216"/>
      <c r="E12" s="1245"/>
      <c r="F12" s="1246"/>
      <c r="G12" s="1247"/>
      <c r="H12" s="1248"/>
      <c r="I12" s="1249"/>
      <c r="J12" s="1250"/>
      <c r="K12" s="1273"/>
      <c r="L12" s="1274"/>
      <c r="M12" s="1275"/>
      <c r="N12" s="1276"/>
      <c r="O12" s="1277"/>
      <c r="P12" s="1278"/>
      <c r="Q12" s="1301"/>
      <c r="R12" s="1302"/>
      <c r="S12" s="1303"/>
      <c r="T12" s="1304"/>
      <c r="U12" s="1305"/>
      <c r="V12" s="1306"/>
      <c r="W12" s="1329"/>
      <c r="X12" s="1330"/>
      <c r="Y12" s="1331"/>
      <c r="Z12" s="1332"/>
      <c r="AA12" s="1333"/>
      <c r="AB12" s="1334"/>
      <c r="AC12" s="1357"/>
      <c r="AD12" s="1358"/>
      <c r="AE12" s="1359"/>
      <c r="AF12" s="1360"/>
      <c r="AG12" s="1361"/>
      <c r="AH12" s="1362"/>
    </row>
    <row r="13" spans="1:34">
      <c r="A13" s="3217" t="s">
        <v>80</v>
      </c>
      <c r="B13" s="3218"/>
      <c r="C13" s="3219"/>
      <c r="D13" s="3220"/>
      <c r="E13" s="1251"/>
      <c r="F13" s="1252"/>
      <c r="G13" s="1253"/>
      <c r="H13" s="1254"/>
      <c r="I13" s="1255"/>
      <c r="J13" s="1256"/>
      <c r="K13" s="1279"/>
      <c r="L13" s="1280"/>
      <c r="M13" s="1281"/>
      <c r="N13" s="1282"/>
      <c r="O13" s="1283"/>
      <c r="P13" s="1284"/>
      <c r="Q13" s="1307"/>
      <c r="R13" s="1308"/>
      <c r="S13" s="1309"/>
      <c r="T13" s="1310"/>
      <c r="U13" s="1311"/>
      <c r="V13" s="1312"/>
      <c r="W13" s="1335"/>
      <c r="X13" s="1336"/>
      <c r="Y13" s="1337"/>
      <c r="Z13" s="1338"/>
      <c r="AA13" s="1339"/>
      <c r="AB13" s="1340"/>
      <c r="AC13" s="1363"/>
      <c r="AD13" s="1364"/>
      <c r="AE13" s="1365"/>
      <c r="AF13" s="1366"/>
      <c r="AG13" s="1367"/>
      <c r="AH13" s="1368"/>
    </row>
    <row r="14" spans="1:34">
      <c r="A14" s="3221" t="s">
        <v>81</v>
      </c>
      <c r="B14" s="3222"/>
      <c r="C14" s="3223"/>
      <c r="D14" s="3224"/>
      <c r="E14" s="1257"/>
      <c r="F14" s="1258"/>
      <c r="G14" s="1259"/>
      <c r="H14" s="1260"/>
      <c r="I14" s="1261"/>
      <c r="J14" s="1262"/>
      <c r="K14" s="1285"/>
      <c r="L14" s="1286"/>
      <c r="M14" s="1287"/>
      <c r="N14" s="1288"/>
      <c r="O14" s="1289"/>
      <c r="P14" s="1290"/>
      <c r="Q14" s="1313"/>
      <c r="R14" s="1314"/>
      <c r="S14" s="1315"/>
      <c r="T14" s="1316"/>
      <c r="U14" s="1317"/>
      <c r="V14" s="1318"/>
      <c r="W14" s="1341"/>
      <c r="X14" s="1342"/>
      <c r="Y14" s="1343"/>
      <c r="Z14" s="1344"/>
      <c r="AA14" s="1345"/>
      <c r="AB14" s="1346"/>
      <c r="AC14" s="1369"/>
      <c r="AD14" s="1370"/>
      <c r="AE14" s="1371"/>
      <c r="AF14" s="1372"/>
      <c r="AG14" s="1373"/>
      <c r="AH14" s="1374"/>
    </row>
    <row r="15" spans="1:34" ht="15.75" thickBot="1">
      <c r="A15" s="3285" t="s">
        <v>82</v>
      </c>
      <c r="B15" s="3286"/>
      <c r="C15" s="3287"/>
      <c r="D15" s="3288"/>
      <c r="E15" s="1263"/>
      <c r="F15" s="1264"/>
      <c r="G15" s="1265"/>
      <c r="H15" s="1266"/>
      <c r="I15" s="1267"/>
      <c r="J15" s="1268"/>
      <c r="K15" s="1291"/>
      <c r="L15" s="1292"/>
      <c r="M15" s="1293"/>
      <c r="N15" s="1294"/>
      <c r="O15" s="1295"/>
      <c r="P15" s="1296"/>
      <c r="Q15" s="1319"/>
      <c r="R15" s="1320"/>
      <c r="S15" s="1321"/>
      <c r="T15" s="1322"/>
      <c r="U15" s="1323"/>
      <c r="V15" s="1324"/>
      <c r="W15" s="1347"/>
      <c r="X15" s="1348"/>
      <c r="Y15" s="1349"/>
      <c r="Z15" s="1350"/>
      <c r="AA15" s="1351"/>
      <c r="AB15" s="1352"/>
      <c r="AC15" s="1375"/>
      <c r="AD15" s="1376"/>
      <c r="AE15" s="1377"/>
      <c r="AF15" s="1378"/>
      <c r="AG15" s="1379"/>
      <c r="AH15" s="1380"/>
    </row>
    <row r="16" spans="1:34" ht="15.75" thickBot="1"/>
    <row r="17" spans="1:34">
      <c r="A17" s="3251" t="s">
        <v>84</v>
      </c>
      <c r="B17" s="3252"/>
      <c r="C17" s="3252"/>
      <c r="D17" s="3253"/>
      <c r="E17" s="3272" t="s">
        <v>87</v>
      </c>
      <c r="F17" s="3273"/>
      <c r="G17" s="3273"/>
      <c r="H17" s="3273"/>
      <c r="I17" s="3273"/>
      <c r="J17" s="3274"/>
      <c r="K17" s="3447" t="s">
        <v>88</v>
      </c>
      <c r="L17" s="3448"/>
      <c r="M17" s="3448"/>
      <c r="N17" s="3448"/>
      <c r="O17" s="3448"/>
      <c r="P17" s="3449"/>
      <c r="Q17" s="3330" t="s">
        <v>89</v>
      </c>
      <c r="R17" s="3331"/>
      <c r="S17" s="3331"/>
      <c r="T17" s="3331"/>
      <c r="U17" s="3331"/>
      <c r="V17" s="3332"/>
      <c r="W17" s="3342" t="s">
        <v>90</v>
      </c>
      <c r="X17" s="3343"/>
      <c r="Y17" s="3343"/>
      <c r="Z17" s="3343"/>
      <c r="AA17" s="3343"/>
      <c r="AB17" s="3344"/>
      <c r="AC17" s="3366" t="s">
        <v>91</v>
      </c>
      <c r="AD17" s="3367"/>
      <c r="AE17" s="3367"/>
      <c r="AF17" s="3367"/>
      <c r="AG17" s="3367"/>
      <c r="AH17" s="3368"/>
    </row>
    <row r="18" spans="1:34">
      <c r="A18" s="3254"/>
      <c r="B18" s="3255"/>
      <c r="C18" s="3255"/>
      <c r="D18" s="3256"/>
      <c r="E18" s="3427" t="s">
        <v>93</v>
      </c>
      <c r="F18" s="3377" t="s">
        <v>92</v>
      </c>
      <c r="G18" s="3378"/>
      <c r="H18" s="3378"/>
      <c r="I18" s="3378"/>
      <c r="J18" s="3437" t="s">
        <v>98</v>
      </c>
      <c r="K18" s="3429" t="s">
        <v>93</v>
      </c>
      <c r="L18" s="3385" t="s">
        <v>92</v>
      </c>
      <c r="M18" s="3386"/>
      <c r="N18" s="3386"/>
      <c r="O18" s="3386"/>
      <c r="P18" s="3439" t="s">
        <v>98</v>
      </c>
      <c r="Q18" s="3431" t="s">
        <v>93</v>
      </c>
      <c r="R18" s="3393" t="s">
        <v>92</v>
      </c>
      <c r="S18" s="3394"/>
      <c r="T18" s="3394"/>
      <c r="U18" s="3394"/>
      <c r="V18" s="3441" t="s">
        <v>98</v>
      </c>
      <c r="W18" s="3433" t="s">
        <v>93</v>
      </c>
      <c r="X18" s="3401" t="s">
        <v>92</v>
      </c>
      <c r="Y18" s="3402"/>
      <c r="Z18" s="3402"/>
      <c r="AA18" s="3402"/>
      <c r="AB18" s="3443" t="s">
        <v>98</v>
      </c>
      <c r="AC18" s="3435" t="s">
        <v>93</v>
      </c>
      <c r="AD18" s="3409" t="s">
        <v>92</v>
      </c>
      <c r="AE18" s="3410"/>
      <c r="AF18" s="3410"/>
      <c r="AG18" s="3410"/>
      <c r="AH18" s="3445" t="s">
        <v>98</v>
      </c>
    </row>
    <row r="19" spans="1:34" ht="39">
      <c r="A19" s="3254"/>
      <c r="B19" s="3255"/>
      <c r="C19" s="3255"/>
      <c r="D19" s="3256"/>
      <c r="E19" s="3428"/>
      <c r="F19" s="1789" t="s">
        <v>94</v>
      </c>
      <c r="G19" s="1790" t="s">
        <v>95</v>
      </c>
      <c r="H19" s="1791" t="s">
        <v>96</v>
      </c>
      <c r="I19" s="1792" t="s">
        <v>97</v>
      </c>
      <c r="J19" s="3438"/>
      <c r="K19" s="3430"/>
      <c r="L19" s="1777" t="s">
        <v>94</v>
      </c>
      <c r="M19" s="1778" t="s">
        <v>95</v>
      </c>
      <c r="N19" s="1779" t="s">
        <v>96</v>
      </c>
      <c r="O19" s="1780" t="s">
        <v>97</v>
      </c>
      <c r="P19" s="3440"/>
      <c r="Q19" s="3432"/>
      <c r="R19" s="1765" t="s">
        <v>94</v>
      </c>
      <c r="S19" s="1766" t="s">
        <v>95</v>
      </c>
      <c r="T19" s="1767" t="s">
        <v>96</v>
      </c>
      <c r="U19" s="1768" t="s">
        <v>97</v>
      </c>
      <c r="V19" s="3442"/>
      <c r="W19" s="3434"/>
      <c r="X19" s="1753" t="s">
        <v>94</v>
      </c>
      <c r="Y19" s="1754" t="s">
        <v>95</v>
      </c>
      <c r="Z19" s="1755" t="s">
        <v>96</v>
      </c>
      <c r="AA19" s="1756" t="s">
        <v>97</v>
      </c>
      <c r="AB19" s="3444"/>
      <c r="AC19" s="3436"/>
      <c r="AD19" s="1741" t="s">
        <v>94</v>
      </c>
      <c r="AE19" s="1742" t="s">
        <v>95</v>
      </c>
      <c r="AF19" s="1743" t="s">
        <v>96</v>
      </c>
      <c r="AG19" s="1744" t="s">
        <v>97</v>
      </c>
      <c r="AH19" s="3446"/>
    </row>
    <row r="20" spans="1:34">
      <c r="A20" s="3289" t="s">
        <v>79</v>
      </c>
      <c r="B20" s="3290"/>
      <c r="C20" s="3291"/>
      <c r="D20" s="3292"/>
      <c r="E20" s="1381"/>
      <c r="F20" s="1382"/>
      <c r="G20" s="1383"/>
      <c r="H20" s="1384"/>
      <c r="I20" s="1385"/>
      <c r="J20" s="1386"/>
      <c r="K20" s="1405"/>
      <c r="L20" s="1406"/>
      <c r="M20" s="1407"/>
      <c r="N20" s="1408"/>
      <c r="O20" s="1409"/>
      <c r="P20" s="1410"/>
      <c r="Q20" s="1429"/>
      <c r="R20" s="1430"/>
      <c r="S20" s="1431"/>
      <c r="T20" s="1432"/>
      <c r="U20" s="1433"/>
      <c r="V20" s="1434"/>
      <c r="W20" s="1453"/>
      <c r="X20" s="1454"/>
      <c r="Y20" s="1455"/>
      <c r="Z20" s="1456"/>
      <c r="AA20" s="1457"/>
      <c r="AB20" s="1458"/>
      <c r="AC20" s="1717"/>
      <c r="AD20" s="1718"/>
      <c r="AE20" s="1719"/>
      <c r="AF20" s="1720"/>
      <c r="AG20" s="1721"/>
      <c r="AH20" s="1722"/>
    </row>
    <row r="21" spans="1:34">
      <c r="A21" s="3293" t="s">
        <v>80</v>
      </c>
      <c r="B21" s="3294"/>
      <c r="C21" s="3295"/>
      <c r="D21" s="3296"/>
      <c r="E21" s="1387"/>
      <c r="F21" s="1388"/>
      <c r="G21" s="1389"/>
      <c r="H21" s="1390"/>
      <c r="I21" s="1391"/>
      <c r="J21" s="1392"/>
      <c r="K21" s="1411"/>
      <c r="L21" s="1412"/>
      <c r="M21" s="1413"/>
      <c r="N21" s="1414"/>
      <c r="O21" s="1415"/>
      <c r="P21" s="1416"/>
      <c r="Q21" s="1435"/>
      <c r="R21" s="1436"/>
      <c r="S21" s="1437"/>
      <c r="T21" s="1438"/>
      <c r="U21" s="1439"/>
      <c r="V21" s="1440"/>
      <c r="W21" s="1459"/>
      <c r="X21" s="1460"/>
      <c r="Y21" s="1461"/>
      <c r="Z21" s="1462"/>
      <c r="AA21" s="1463"/>
      <c r="AB21" s="1464"/>
      <c r="AC21" s="1723"/>
      <c r="AD21" s="1724"/>
      <c r="AE21" s="1725"/>
      <c r="AF21" s="1726"/>
      <c r="AG21" s="1727"/>
      <c r="AH21" s="1728"/>
    </row>
    <row r="22" spans="1:34">
      <c r="A22" s="3297" t="s">
        <v>81</v>
      </c>
      <c r="B22" s="3298"/>
      <c r="C22" s="3299"/>
      <c r="D22" s="3300"/>
      <c r="E22" s="1393"/>
      <c r="F22" s="1394"/>
      <c r="G22" s="1395"/>
      <c r="H22" s="1396"/>
      <c r="I22" s="1397"/>
      <c r="J22" s="1398"/>
      <c r="K22" s="1417"/>
      <c r="L22" s="1418"/>
      <c r="M22" s="1419"/>
      <c r="N22" s="1420"/>
      <c r="O22" s="1421"/>
      <c r="P22" s="1422"/>
      <c r="Q22" s="1441"/>
      <c r="R22" s="1442"/>
      <c r="S22" s="1443"/>
      <c r="T22" s="1444"/>
      <c r="U22" s="1445"/>
      <c r="V22" s="1446"/>
      <c r="W22" s="1465"/>
      <c r="X22" s="1466"/>
      <c r="Y22" s="1467"/>
      <c r="Z22" s="1468"/>
      <c r="AA22" s="1469"/>
      <c r="AB22" s="1470"/>
      <c r="AC22" s="1729"/>
      <c r="AD22" s="1730"/>
      <c r="AE22" s="1731"/>
      <c r="AF22" s="1732"/>
      <c r="AG22" s="1733"/>
      <c r="AH22" s="1734"/>
    </row>
    <row r="23" spans="1:34" ht="15.75" thickBot="1">
      <c r="A23" s="3301" t="s">
        <v>82</v>
      </c>
      <c r="B23" s="3302"/>
      <c r="C23" s="3303"/>
      <c r="D23" s="3304"/>
      <c r="E23" s="1399"/>
      <c r="F23" s="1400"/>
      <c r="G23" s="1401"/>
      <c r="H23" s="1402"/>
      <c r="I23" s="1403"/>
      <c r="J23" s="1404"/>
      <c r="K23" s="1423"/>
      <c r="L23" s="1424"/>
      <c r="M23" s="1425"/>
      <c r="N23" s="1426"/>
      <c r="O23" s="1427"/>
      <c r="P23" s="1428"/>
      <c r="Q23" s="1447"/>
      <c r="R23" s="1448"/>
      <c r="S23" s="1449"/>
      <c r="T23" s="1450"/>
      <c r="U23" s="1451"/>
      <c r="V23" s="1452"/>
      <c r="W23" s="1471"/>
      <c r="X23" s="1472"/>
      <c r="Y23" s="1473"/>
      <c r="Z23" s="1474"/>
      <c r="AA23" s="1475"/>
      <c r="AB23" s="1476"/>
      <c r="AC23" s="1735"/>
      <c r="AD23" s="1736"/>
      <c r="AE23" s="1737"/>
      <c r="AF23" s="1738"/>
      <c r="AG23" s="1739"/>
      <c r="AH23" s="1740"/>
    </row>
    <row r="24" spans="1:34" ht="15.75" thickBot="1"/>
    <row r="25" spans="1:34">
      <c r="A25" s="3257" t="s">
        <v>85</v>
      </c>
      <c r="B25" s="3258"/>
      <c r="C25" s="3258"/>
      <c r="D25" s="3259"/>
      <c r="E25" s="3275" t="s">
        <v>87</v>
      </c>
      <c r="F25" s="3276"/>
      <c r="G25" s="3276"/>
      <c r="H25" s="3276"/>
      <c r="I25" s="3276"/>
      <c r="J25" s="3277"/>
      <c r="K25" s="3321" t="s">
        <v>88</v>
      </c>
      <c r="L25" s="3322"/>
      <c r="M25" s="3322"/>
      <c r="N25" s="3322"/>
      <c r="O25" s="3322"/>
      <c r="P25" s="3323"/>
      <c r="Q25" s="3333" t="s">
        <v>89</v>
      </c>
      <c r="R25" s="3334"/>
      <c r="S25" s="3334"/>
      <c r="T25" s="3334"/>
      <c r="U25" s="3334"/>
      <c r="V25" s="3335"/>
      <c r="W25" s="3345" t="s">
        <v>90</v>
      </c>
      <c r="X25" s="3346"/>
      <c r="Y25" s="3346"/>
      <c r="Z25" s="3346"/>
      <c r="AA25" s="3346"/>
      <c r="AB25" s="3347"/>
      <c r="AC25" s="3369" t="s">
        <v>91</v>
      </c>
      <c r="AD25" s="3370"/>
      <c r="AE25" s="3370"/>
      <c r="AF25" s="3370"/>
      <c r="AG25" s="3370"/>
      <c r="AH25" s="3371"/>
    </row>
    <row r="26" spans="1:34">
      <c r="A26" s="3260"/>
      <c r="B26" s="3261"/>
      <c r="C26" s="3261"/>
      <c r="D26" s="3262"/>
      <c r="E26" s="3283" t="s">
        <v>93</v>
      </c>
      <c r="F26" s="3379" t="s">
        <v>92</v>
      </c>
      <c r="G26" s="3380"/>
      <c r="H26" s="3380"/>
      <c r="I26" s="3380"/>
      <c r="J26" s="3452" t="s">
        <v>98</v>
      </c>
      <c r="K26" s="3357" t="s">
        <v>93</v>
      </c>
      <c r="L26" s="3387" t="s">
        <v>92</v>
      </c>
      <c r="M26" s="3388"/>
      <c r="N26" s="3388"/>
      <c r="O26" s="3388"/>
      <c r="P26" s="3454" t="s">
        <v>98</v>
      </c>
      <c r="Q26" s="3359" t="s">
        <v>93</v>
      </c>
      <c r="R26" s="3395" t="s">
        <v>92</v>
      </c>
      <c r="S26" s="3396"/>
      <c r="T26" s="3396"/>
      <c r="U26" s="3396"/>
      <c r="V26" s="3456" t="s">
        <v>98</v>
      </c>
      <c r="W26" s="3361" t="s">
        <v>93</v>
      </c>
      <c r="X26" s="3403" t="s">
        <v>92</v>
      </c>
      <c r="Y26" s="3404"/>
      <c r="Z26" s="3404"/>
      <c r="AA26" s="3404"/>
      <c r="AB26" s="3458" t="s">
        <v>98</v>
      </c>
      <c r="AC26" s="3450" t="s">
        <v>93</v>
      </c>
      <c r="AD26" s="3411" t="s">
        <v>92</v>
      </c>
      <c r="AE26" s="3412"/>
      <c r="AF26" s="3412"/>
      <c r="AG26" s="3412"/>
      <c r="AH26" s="3460" t="s">
        <v>98</v>
      </c>
    </row>
    <row r="27" spans="1:34" ht="39">
      <c r="A27" s="3260"/>
      <c r="B27" s="3261"/>
      <c r="C27" s="3261"/>
      <c r="D27" s="3262"/>
      <c r="E27" s="3284"/>
      <c r="F27" s="1793" t="s">
        <v>94</v>
      </c>
      <c r="G27" s="1794" t="s">
        <v>95</v>
      </c>
      <c r="H27" s="1795" t="s">
        <v>96</v>
      </c>
      <c r="I27" s="1796" t="s">
        <v>97</v>
      </c>
      <c r="J27" s="3453"/>
      <c r="K27" s="3358"/>
      <c r="L27" s="1781" t="s">
        <v>94</v>
      </c>
      <c r="M27" s="1782" t="s">
        <v>95</v>
      </c>
      <c r="N27" s="1783" t="s">
        <v>96</v>
      </c>
      <c r="O27" s="1784" t="s">
        <v>97</v>
      </c>
      <c r="P27" s="3455"/>
      <c r="Q27" s="3360"/>
      <c r="R27" s="1769" t="s">
        <v>94</v>
      </c>
      <c r="S27" s="1770" t="s">
        <v>95</v>
      </c>
      <c r="T27" s="1771" t="s">
        <v>96</v>
      </c>
      <c r="U27" s="1772" t="s">
        <v>97</v>
      </c>
      <c r="V27" s="3457"/>
      <c r="W27" s="3362"/>
      <c r="X27" s="1757" t="s">
        <v>94</v>
      </c>
      <c r="Y27" s="1758" t="s">
        <v>95</v>
      </c>
      <c r="Z27" s="1759" t="s">
        <v>96</v>
      </c>
      <c r="AA27" s="1760" t="s">
        <v>97</v>
      </c>
      <c r="AB27" s="3459"/>
      <c r="AC27" s="3451"/>
      <c r="AD27" s="1745" t="s">
        <v>94</v>
      </c>
      <c r="AE27" s="1746" t="s">
        <v>95</v>
      </c>
      <c r="AF27" s="1747" t="s">
        <v>96</v>
      </c>
      <c r="AG27" s="1748" t="s">
        <v>97</v>
      </c>
      <c r="AH27" s="3461"/>
    </row>
    <row r="28" spans="1:34">
      <c r="A28" s="3305" t="s">
        <v>79</v>
      </c>
      <c r="B28" s="3306"/>
      <c r="C28" s="3307"/>
      <c r="D28" s="3308"/>
      <c r="E28" s="1501"/>
      <c r="F28" s="1502"/>
      <c r="G28" s="1503"/>
      <c r="H28" s="1504"/>
      <c r="I28" s="1505"/>
      <c r="J28" s="1506"/>
      <c r="K28" s="1525"/>
      <c r="L28" s="1526"/>
      <c r="M28" s="1527"/>
      <c r="N28" s="1528"/>
      <c r="O28" s="1529"/>
      <c r="P28" s="1530"/>
      <c r="Q28" s="1477"/>
      <c r="R28" s="1478"/>
      <c r="S28" s="1479"/>
      <c r="T28" s="1480"/>
      <c r="U28" s="1481"/>
      <c r="V28" s="1482"/>
      <c r="W28" s="1549"/>
      <c r="X28" s="1550"/>
      <c r="Y28" s="1551"/>
      <c r="Z28" s="1552"/>
      <c r="AA28" s="1553"/>
      <c r="AB28" s="1554"/>
      <c r="AC28" s="1693"/>
      <c r="AD28" s="1694"/>
      <c r="AE28" s="1695"/>
      <c r="AF28" s="1696"/>
      <c r="AG28" s="1697"/>
      <c r="AH28" s="1698"/>
    </row>
    <row r="29" spans="1:34">
      <c r="A29" s="3309" t="s">
        <v>80</v>
      </c>
      <c r="B29" s="3310"/>
      <c r="C29" s="3311"/>
      <c r="D29" s="3312"/>
      <c r="E29" s="1507"/>
      <c r="F29" s="1508"/>
      <c r="G29" s="1509"/>
      <c r="H29" s="1510"/>
      <c r="I29" s="1511"/>
      <c r="J29" s="1512"/>
      <c r="K29" s="1531"/>
      <c r="L29" s="1532"/>
      <c r="M29" s="1533"/>
      <c r="N29" s="1534"/>
      <c r="O29" s="1535"/>
      <c r="P29" s="1536"/>
      <c r="Q29" s="1483"/>
      <c r="R29" s="1484"/>
      <c r="S29" s="1485"/>
      <c r="T29" s="1486"/>
      <c r="U29" s="1487"/>
      <c r="V29" s="1488"/>
      <c r="W29" s="1555"/>
      <c r="X29" s="1556"/>
      <c r="Y29" s="1557"/>
      <c r="Z29" s="1558"/>
      <c r="AA29" s="1559"/>
      <c r="AB29" s="1560"/>
      <c r="AC29" s="1699"/>
      <c r="AD29" s="1700"/>
      <c r="AE29" s="1701"/>
      <c r="AF29" s="1702"/>
      <c r="AG29" s="1703"/>
      <c r="AH29" s="1704"/>
    </row>
    <row r="30" spans="1:34">
      <c r="A30" s="3313" t="s">
        <v>81</v>
      </c>
      <c r="B30" s="3314"/>
      <c r="C30" s="3315"/>
      <c r="D30" s="3316"/>
      <c r="E30" s="1513"/>
      <c r="F30" s="1514"/>
      <c r="G30" s="1515"/>
      <c r="H30" s="1516"/>
      <c r="I30" s="1517"/>
      <c r="J30" s="1518"/>
      <c r="K30" s="1537"/>
      <c r="L30" s="1538"/>
      <c r="M30" s="1539"/>
      <c r="N30" s="1540"/>
      <c r="O30" s="1541"/>
      <c r="P30" s="1542"/>
      <c r="Q30" s="1489"/>
      <c r="R30" s="1490"/>
      <c r="S30" s="1491"/>
      <c r="T30" s="1492"/>
      <c r="U30" s="1493"/>
      <c r="V30" s="1494"/>
      <c r="W30" s="1561"/>
      <c r="X30" s="1562"/>
      <c r="Y30" s="1563"/>
      <c r="Z30" s="1564"/>
      <c r="AA30" s="1565"/>
      <c r="AB30" s="1566"/>
      <c r="AC30" s="1705"/>
      <c r="AD30" s="1706"/>
      <c r="AE30" s="1707"/>
      <c r="AF30" s="1708"/>
      <c r="AG30" s="1709"/>
      <c r="AH30" s="1710"/>
    </row>
    <row r="31" spans="1:34" ht="15.75" thickBot="1">
      <c r="A31" s="3317" t="s">
        <v>82</v>
      </c>
      <c r="B31" s="3318"/>
      <c r="C31" s="3319"/>
      <c r="D31" s="3320"/>
      <c r="E31" s="1519"/>
      <c r="F31" s="1520"/>
      <c r="G31" s="1521"/>
      <c r="H31" s="1522"/>
      <c r="I31" s="1523"/>
      <c r="J31" s="1524"/>
      <c r="K31" s="1543"/>
      <c r="L31" s="1544"/>
      <c r="M31" s="1545"/>
      <c r="N31" s="1546"/>
      <c r="O31" s="1547"/>
      <c r="P31" s="1548"/>
      <c r="Q31" s="1495"/>
      <c r="R31" s="1496"/>
      <c r="S31" s="1497"/>
      <c r="T31" s="1498"/>
      <c r="U31" s="1499"/>
      <c r="V31" s="1500"/>
      <c r="W31" s="1567"/>
      <c r="X31" s="1568"/>
      <c r="Y31" s="1569"/>
      <c r="Z31" s="1570"/>
      <c r="AA31" s="1571"/>
      <c r="AB31" s="1572"/>
      <c r="AC31" s="1711"/>
      <c r="AD31" s="1712"/>
      <c r="AE31" s="1713"/>
      <c r="AF31" s="1714"/>
      <c r="AG31" s="1715"/>
      <c r="AH31" s="1716"/>
    </row>
    <row r="32" spans="1:34" ht="15.75" thickBot="1"/>
    <row r="33" spans="1:34">
      <c r="A33" s="3263" t="s">
        <v>86</v>
      </c>
      <c r="B33" s="3264"/>
      <c r="C33" s="3264"/>
      <c r="D33" s="3265"/>
      <c r="E33" s="3278" t="s">
        <v>87</v>
      </c>
      <c r="F33" s="3279"/>
      <c r="G33" s="3279"/>
      <c r="H33" s="3279"/>
      <c r="I33" s="3279"/>
      <c r="J33" s="3280"/>
      <c r="K33" s="3324" t="s">
        <v>88</v>
      </c>
      <c r="L33" s="3325"/>
      <c r="M33" s="3325"/>
      <c r="N33" s="3325"/>
      <c r="O33" s="3325"/>
      <c r="P33" s="3326"/>
      <c r="Q33" s="3336" t="s">
        <v>89</v>
      </c>
      <c r="R33" s="3337"/>
      <c r="S33" s="3337"/>
      <c r="T33" s="3337"/>
      <c r="U33" s="3337"/>
      <c r="V33" s="3338"/>
      <c r="W33" s="3348" t="s">
        <v>90</v>
      </c>
      <c r="X33" s="3349"/>
      <c r="Y33" s="3349"/>
      <c r="Z33" s="3349"/>
      <c r="AA33" s="3349"/>
      <c r="AB33" s="3350"/>
      <c r="AC33" s="3372" t="s">
        <v>91</v>
      </c>
      <c r="AD33" s="3373"/>
      <c r="AE33" s="3373"/>
      <c r="AF33" s="3373"/>
      <c r="AG33" s="3373"/>
      <c r="AH33" s="3374"/>
    </row>
    <row r="34" spans="1:34">
      <c r="A34" s="3266"/>
      <c r="B34" s="3267"/>
      <c r="C34" s="3267"/>
      <c r="D34" s="3268"/>
      <c r="E34" s="3462" t="s">
        <v>93</v>
      </c>
      <c r="F34" s="3381" t="s">
        <v>92</v>
      </c>
      <c r="G34" s="3382"/>
      <c r="H34" s="3382"/>
      <c r="I34" s="3382"/>
      <c r="J34" s="3472" t="s">
        <v>98</v>
      </c>
      <c r="K34" s="3464" t="s">
        <v>93</v>
      </c>
      <c r="L34" s="3389" t="s">
        <v>92</v>
      </c>
      <c r="M34" s="3390"/>
      <c r="N34" s="3390"/>
      <c r="O34" s="3390"/>
      <c r="P34" s="3474" t="s">
        <v>98</v>
      </c>
      <c r="Q34" s="3466" t="s">
        <v>93</v>
      </c>
      <c r="R34" s="3397" t="s">
        <v>92</v>
      </c>
      <c r="S34" s="3398"/>
      <c r="T34" s="3398"/>
      <c r="U34" s="3398"/>
      <c r="V34" s="3476" t="s">
        <v>98</v>
      </c>
      <c r="W34" s="3468" t="s">
        <v>93</v>
      </c>
      <c r="X34" s="3405" t="s">
        <v>92</v>
      </c>
      <c r="Y34" s="3406"/>
      <c r="Z34" s="3406"/>
      <c r="AA34" s="3406"/>
      <c r="AB34" s="3478" t="s">
        <v>98</v>
      </c>
      <c r="AC34" s="3470" t="s">
        <v>93</v>
      </c>
      <c r="AD34" s="3413" t="s">
        <v>92</v>
      </c>
      <c r="AE34" s="3414"/>
      <c r="AF34" s="3414"/>
      <c r="AG34" s="3414"/>
      <c r="AH34" s="3480" t="s">
        <v>98</v>
      </c>
    </row>
    <row r="35" spans="1:34" ht="39">
      <c r="A35" s="3266"/>
      <c r="B35" s="3267"/>
      <c r="C35" s="3267"/>
      <c r="D35" s="3268"/>
      <c r="E35" s="3463"/>
      <c r="F35" s="1797" t="s">
        <v>94</v>
      </c>
      <c r="G35" s="1798" t="s">
        <v>95</v>
      </c>
      <c r="H35" s="1799" t="s">
        <v>96</v>
      </c>
      <c r="I35" s="1800" t="s">
        <v>97</v>
      </c>
      <c r="J35" s="3473"/>
      <c r="K35" s="3465"/>
      <c r="L35" s="1785" t="s">
        <v>94</v>
      </c>
      <c r="M35" s="1786" t="s">
        <v>95</v>
      </c>
      <c r="N35" s="1787" t="s">
        <v>96</v>
      </c>
      <c r="O35" s="1788" t="s">
        <v>97</v>
      </c>
      <c r="P35" s="3475"/>
      <c r="Q35" s="3467"/>
      <c r="R35" s="1773" t="s">
        <v>94</v>
      </c>
      <c r="S35" s="1774" t="s">
        <v>95</v>
      </c>
      <c r="T35" s="1775" t="s">
        <v>96</v>
      </c>
      <c r="U35" s="1776" t="s">
        <v>97</v>
      </c>
      <c r="V35" s="3477"/>
      <c r="W35" s="3469"/>
      <c r="X35" s="1761" t="s">
        <v>94</v>
      </c>
      <c r="Y35" s="1762" t="s">
        <v>95</v>
      </c>
      <c r="Z35" s="1763" t="s">
        <v>96</v>
      </c>
      <c r="AA35" s="1764" t="s">
        <v>97</v>
      </c>
      <c r="AB35" s="3479"/>
      <c r="AC35" s="3471"/>
      <c r="AD35" s="1749" t="s">
        <v>94</v>
      </c>
      <c r="AE35" s="1750" t="s">
        <v>95</v>
      </c>
      <c r="AF35" s="1751" t="s">
        <v>96</v>
      </c>
      <c r="AG35" s="1752" t="s">
        <v>97</v>
      </c>
      <c r="AH35" s="3481"/>
    </row>
    <row r="36" spans="1:34">
      <c r="A36" s="3229" t="s">
        <v>79</v>
      </c>
      <c r="B36" s="3230"/>
      <c r="C36" s="3231"/>
      <c r="D36" s="3232"/>
      <c r="E36" s="1573"/>
      <c r="F36" s="1574"/>
      <c r="G36" s="1575"/>
      <c r="H36" s="1576"/>
      <c r="I36" s="1577"/>
      <c r="J36" s="1578"/>
      <c r="K36" s="1597"/>
      <c r="L36" s="1598"/>
      <c r="M36" s="1599"/>
      <c r="N36" s="1600"/>
      <c r="O36" s="1601"/>
      <c r="P36" s="1602"/>
      <c r="Q36" s="1621"/>
      <c r="R36" s="1622"/>
      <c r="S36" s="1623"/>
      <c r="T36" s="1624"/>
      <c r="U36" s="1625"/>
      <c r="V36" s="1626"/>
      <c r="W36" s="1645"/>
      <c r="X36" s="1646"/>
      <c r="Y36" s="1647"/>
      <c r="Z36" s="1648"/>
      <c r="AA36" s="1649"/>
      <c r="AB36" s="1650"/>
      <c r="AC36" s="1669"/>
      <c r="AD36" s="1670"/>
      <c r="AE36" s="1671"/>
      <c r="AF36" s="1672"/>
      <c r="AG36" s="1673"/>
      <c r="AH36" s="1674"/>
    </row>
    <row r="37" spans="1:34">
      <c r="A37" s="3233" t="s">
        <v>80</v>
      </c>
      <c r="B37" s="3234"/>
      <c r="C37" s="3235"/>
      <c r="D37" s="3236"/>
      <c r="E37" s="1579"/>
      <c r="F37" s="1580"/>
      <c r="G37" s="1581"/>
      <c r="H37" s="1582"/>
      <c r="I37" s="1583"/>
      <c r="J37" s="1584"/>
      <c r="K37" s="1603"/>
      <c r="L37" s="1604"/>
      <c r="M37" s="1605"/>
      <c r="N37" s="1606"/>
      <c r="O37" s="1607"/>
      <c r="P37" s="1608"/>
      <c r="Q37" s="1627"/>
      <c r="R37" s="1628"/>
      <c r="S37" s="1629"/>
      <c r="T37" s="1630"/>
      <c r="U37" s="1631"/>
      <c r="V37" s="1632"/>
      <c r="W37" s="1651"/>
      <c r="X37" s="1652"/>
      <c r="Y37" s="1653"/>
      <c r="Z37" s="1654"/>
      <c r="AA37" s="1655"/>
      <c r="AB37" s="1656"/>
      <c r="AC37" s="1675"/>
      <c r="AD37" s="1676"/>
      <c r="AE37" s="1677"/>
      <c r="AF37" s="1678"/>
      <c r="AG37" s="1679"/>
      <c r="AH37" s="1680"/>
    </row>
    <row r="38" spans="1:34">
      <c r="A38" s="3237" t="s">
        <v>81</v>
      </c>
      <c r="B38" s="3238"/>
      <c r="C38" s="3239"/>
      <c r="D38" s="3240"/>
      <c r="E38" s="1585"/>
      <c r="F38" s="1586"/>
      <c r="G38" s="1587"/>
      <c r="H38" s="1588"/>
      <c r="I38" s="1589"/>
      <c r="J38" s="1590"/>
      <c r="K38" s="1609"/>
      <c r="L38" s="1610"/>
      <c r="M38" s="1611"/>
      <c r="N38" s="1612"/>
      <c r="O38" s="1613"/>
      <c r="P38" s="1614"/>
      <c r="Q38" s="1633"/>
      <c r="R38" s="1634"/>
      <c r="S38" s="1635"/>
      <c r="T38" s="1636"/>
      <c r="U38" s="1637"/>
      <c r="V38" s="1638"/>
      <c r="W38" s="1657"/>
      <c r="X38" s="1658"/>
      <c r="Y38" s="1659"/>
      <c r="Z38" s="1660"/>
      <c r="AA38" s="1661"/>
      <c r="AB38" s="1662"/>
      <c r="AC38" s="1681"/>
      <c r="AD38" s="1682"/>
      <c r="AE38" s="1683"/>
      <c r="AF38" s="1684"/>
      <c r="AG38" s="1685"/>
      <c r="AH38" s="1686"/>
    </row>
    <row r="39" spans="1:34" ht="15.75" thickBot="1">
      <c r="A39" s="3241" t="s">
        <v>82</v>
      </c>
      <c r="B39" s="3242"/>
      <c r="C39" s="3243"/>
      <c r="D39" s="3244"/>
      <c r="E39" s="1591"/>
      <c r="F39" s="1592"/>
      <c r="G39" s="1593"/>
      <c r="H39" s="1594"/>
      <c r="I39" s="1595"/>
      <c r="J39" s="1596"/>
      <c r="K39" s="1615"/>
      <c r="L39" s="1616"/>
      <c r="M39" s="1617"/>
      <c r="N39" s="1618"/>
      <c r="O39" s="1619"/>
      <c r="P39" s="1620"/>
      <c r="Q39" s="1639"/>
      <c r="R39" s="1640"/>
      <c r="S39" s="1641"/>
      <c r="T39" s="1642"/>
      <c r="U39" s="1643"/>
      <c r="V39" s="1644"/>
      <c r="W39" s="1663"/>
      <c r="X39" s="1664"/>
      <c r="Y39" s="1665"/>
      <c r="Z39" s="1666"/>
      <c r="AA39" s="1667"/>
      <c r="AB39" s="1668"/>
      <c r="AC39" s="1687"/>
      <c r="AD39" s="1688"/>
      <c r="AE39" s="1689"/>
      <c r="AF39" s="1690"/>
      <c r="AG39" s="1691"/>
      <c r="AH39" s="1692"/>
    </row>
  </sheetData>
  <mergeCells count="106">
    <mergeCell ref="AC26:AC27"/>
    <mergeCell ref="J26:J27"/>
    <mergeCell ref="P26:P27"/>
    <mergeCell ref="V26:V27"/>
    <mergeCell ref="AB26:AB27"/>
    <mergeCell ref="AH26:AH27"/>
    <mergeCell ref="E34:E35"/>
    <mergeCell ref="K34:K35"/>
    <mergeCell ref="Q34:Q35"/>
    <mergeCell ref="W34:W35"/>
    <mergeCell ref="AC34:AC35"/>
    <mergeCell ref="J34:J35"/>
    <mergeCell ref="P34:P35"/>
    <mergeCell ref="V34:V35"/>
    <mergeCell ref="AB34:AB35"/>
    <mergeCell ref="AH34:AH35"/>
    <mergeCell ref="AC10:AC11"/>
    <mergeCell ref="J10:J11"/>
    <mergeCell ref="P10:P11"/>
    <mergeCell ref="V10:V11"/>
    <mergeCell ref="AB10:AB11"/>
    <mergeCell ref="AH10:AH11"/>
    <mergeCell ref="E18:E19"/>
    <mergeCell ref="K18:K19"/>
    <mergeCell ref="Q18:Q19"/>
    <mergeCell ref="W18:W19"/>
    <mergeCell ref="AC18:AC19"/>
    <mergeCell ref="J18:J19"/>
    <mergeCell ref="P18:P19"/>
    <mergeCell ref="V18:V19"/>
    <mergeCell ref="AB18:AB19"/>
    <mergeCell ref="AH18:AH19"/>
    <mergeCell ref="K17:P17"/>
    <mergeCell ref="AC9:AH9"/>
    <mergeCell ref="AC17:AH17"/>
    <mergeCell ref="AC25:AH25"/>
    <mergeCell ref="AC33:AH33"/>
    <mergeCell ref="F10:I10"/>
    <mergeCell ref="F18:I18"/>
    <mergeCell ref="F26:I26"/>
    <mergeCell ref="F34:I34"/>
    <mergeCell ref="L10:O10"/>
    <mergeCell ref="L18:O18"/>
    <mergeCell ref="L26:O26"/>
    <mergeCell ref="L34:O34"/>
    <mergeCell ref="R10:U10"/>
    <mergeCell ref="R18:U18"/>
    <mergeCell ref="R26:U26"/>
    <mergeCell ref="R34:U34"/>
    <mergeCell ref="X10:AA10"/>
    <mergeCell ref="X18:AA18"/>
    <mergeCell ref="X26:AA26"/>
    <mergeCell ref="X34:AA34"/>
    <mergeCell ref="AD10:AG10"/>
    <mergeCell ref="AD18:AG18"/>
    <mergeCell ref="AD26:AG26"/>
    <mergeCell ref="AD34:AG34"/>
    <mergeCell ref="K25:P25"/>
    <mergeCell ref="K33:P33"/>
    <mergeCell ref="Q9:V9"/>
    <mergeCell ref="Q17:V17"/>
    <mergeCell ref="Q25:V25"/>
    <mergeCell ref="Q33:V33"/>
    <mergeCell ref="W9:AB9"/>
    <mergeCell ref="W17:AB17"/>
    <mergeCell ref="W25:AB25"/>
    <mergeCell ref="W33:AB33"/>
    <mergeCell ref="K10:K11"/>
    <mergeCell ref="Q10:Q11"/>
    <mergeCell ref="W10:W11"/>
    <mergeCell ref="K26:K27"/>
    <mergeCell ref="Q26:Q27"/>
    <mergeCell ref="W26:W27"/>
    <mergeCell ref="A36:D36"/>
    <mergeCell ref="A37:D37"/>
    <mergeCell ref="A38:D38"/>
    <mergeCell ref="A39:D39"/>
    <mergeCell ref="A9:D11"/>
    <mergeCell ref="A17:D19"/>
    <mergeCell ref="A25:D27"/>
    <mergeCell ref="A33:D35"/>
    <mergeCell ref="E9:J9"/>
    <mergeCell ref="E17:J17"/>
    <mergeCell ref="E25:J25"/>
    <mergeCell ref="E33:J33"/>
    <mergeCell ref="E10:E11"/>
    <mergeCell ref="E26:E27"/>
    <mergeCell ref="A15:D15"/>
    <mergeCell ref="A20:D20"/>
    <mergeCell ref="A21:D21"/>
    <mergeCell ref="A22:D22"/>
    <mergeCell ref="A23:D23"/>
    <mergeCell ref="A28:D28"/>
    <mergeCell ref="A29:D29"/>
    <mergeCell ref="A30:D30"/>
    <mergeCell ref="A31:D31"/>
    <mergeCell ref="A1:B1"/>
    <mergeCell ref="E1:G1"/>
    <mergeCell ref="H1:I1"/>
    <mergeCell ref="M1:P1"/>
    <mergeCell ref="M2:P2"/>
    <mergeCell ref="A12:D12"/>
    <mergeCell ref="A13:D13"/>
    <mergeCell ref="A14:D14"/>
    <mergeCell ref="K9:P9"/>
    <mergeCell ref="A4:X4"/>
  </mergeCells>
  <pageMargins left="0.7" right="0.7" top="0.75" bottom="0.75" header="0.3" footer="0.3"/>
  <pageSetup paperSize="8" scale="61" fitToHeight="0" orientation="landscape" r:id="rId1"/>
  <headerFooter>
    <oddHeader>&amp;CTable 2 Prenatal Diagnosis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opLeftCell="A61" workbookViewId="0">
      <selection activeCell="B81" sqref="B81:B90"/>
    </sheetView>
  </sheetViews>
  <sheetFormatPr defaultRowHeight="15"/>
  <cols>
    <col min="1" max="1" width="14.85546875" style="2677" customWidth="1"/>
    <col min="2" max="2" width="18.28515625" style="2677" customWidth="1"/>
    <col min="3" max="3" width="9.140625" style="2677"/>
    <col min="4" max="4" width="12.28515625" style="2677" customWidth="1"/>
    <col min="5" max="5" width="13.28515625" style="2677" customWidth="1"/>
    <col min="6" max="6" width="14.42578125" style="2677" customWidth="1"/>
    <col min="7" max="8" width="13.28515625" style="2677" customWidth="1"/>
    <col min="9" max="9" width="15.28515625" style="2677" customWidth="1"/>
    <col min="10" max="16384" width="9.140625" style="2677"/>
  </cols>
  <sheetData>
    <row r="1" spans="1:9" ht="18.75">
      <c r="A1" s="2676" t="s">
        <v>647</v>
      </c>
    </row>
    <row r="2" spans="1:9" ht="18.75">
      <c r="A2" s="2678" t="s">
        <v>599</v>
      </c>
    </row>
    <row r="3" spans="1:9" ht="18.75">
      <c r="A3" s="2679" t="s">
        <v>601</v>
      </c>
    </row>
    <row r="4" spans="1:9" ht="18.75">
      <c r="A4" s="2680" t="s">
        <v>655</v>
      </c>
    </row>
    <row r="5" spans="1:9" ht="18.75">
      <c r="A5" s="2680" t="s">
        <v>656</v>
      </c>
    </row>
    <row r="6" spans="1:9" ht="19.5" thickBot="1">
      <c r="A6" s="2680"/>
    </row>
    <row r="7" spans="1:9" s="2712" customFormat="1" ht="63" customHeight="1" thickBot="1">
      <c r="D7" s="2684" t="s">
        <v>366</v>
      </c>
      <c r="E7" s="2713" t="s">
        <v>202</v>
      </c>
      <c r="F7" s="2714" t="s">
        <v>482</v>
      </c>
      <c r="G7" s="2715" t="s">
        <v>483</v>
      </c>
      <c r="H7" s="2714" t="s">
        <v>484</v>
      </c>
      <c r="I7" s="2716" t="s">
        <v>485</v>
      </c>
    </row>
    <row r="8" spans="1:9" ht="155.25" customHeight="1">
      <c r="D8" s="2717" t="s">
        <v>371</v>
      </c>
      <c r="E8" s="2718" t="s">
        <v>486</v>
      </c>
      <c r="F8" s="2718" t="s">
        <v>487</v>
      </c>
      <c r="G8" s="2718" t="s">
        <v>488</v>
      </c>
      <c r="H8" s="2718" t="s">
        <v>489</v>
      </c>
      <c r="I8" s="2718" t="s">
        <v>490</v>
      </c>
    </row>
    <row r="9" spans="1:9" ht="30">
      <c r="D9" s="2818" t="s">
        <v>603</v>
      </c>
      <c r="E9" s="2819"/>
      <c r="F9" s="2820"/>
      <c r="G9" s="2820"/>
      <c r="H9" s="2820"/>
      <c r="I9" s="2821"/>
    </row>
    <row r="10" spans="1:9">
      <c r="A10" s="2612" t="s">
        <v>605</v>
      </c>
      <c r="B10" s="2611" t="s">
        <v>606</v>
      </c>
      <c r="C10" s="3749" t="s">
        <v>607</v>
      </c>
      <c r="D10" s="3749"/>
      <c r="E10" s="2817"/>
      <c r="F10" s="2817"/>
      <c r="G10" s="2817"/>
      <c r="H10" s="2817"/>
      <c r="I10" s="2817"/>
    </row>
    <row r="11" spans="1:9" ht="15" customHeight="1">
      <c r="A11" s="3681" t="s">
        <v>707</v>
      </c>
      <c r="B11" s="3684" t="s">
        <v>608</v>
      </c>
      <c r="C11" s="3685"/>
      <c r="D11" s="3686"/>
      <c r="E11" s="2623"/>
      <c r="F11" s="2623"/>
      <c r="G11" s="2623"/>
      <c r="H11" s="2623"/>
      <c r="I11" s="2623"/>
    </row>
    <row r="12" spans="1:9">
      <c r="A12" s="3682"/>
      <c r="B12" s="2666" t="s">
        <v>616</v>
      </c>
      <c r="C12" s="3687" t="s">
        <v>610</v>
      </c>
      <c r="D12" s="3688"/>
      <c r="E12" s="2654"/>
      <c r="F12" s="2655"/>
      <c r="G12" s="2655"/>
      <c r="H12" s="2655"/>
      <c r="I12" s="2655"/>
    </row>
    <row r="13" spans="1:9">
      <c r="A13" s="3682"/>
      <c r="B13" s="3726" t="s">
        <v>617</v>
      </c>
      <c r="C13" s="3689" t="s">
        <v>612</v>
      </c>
      <c r="D13" s="2662" t="s">
        <v>634</v>
      </c>
      <c r="E13" s="2663"/>
      <c r="F13" s="2663"/>
      <c r="G13" s="2663"/>
      <c r="H13" s="2663"/>
      <c r="I13" s="2663"/>
    </row>
    <row r="14" spans="1:9">
      <c r="A14" s="3682"/>
      <c r="B14" s="3727"/>
      <c r="C14" s="3690"/>
      <c r="D14" s="2592" t="s">
        <v>395</v>
      </c>
      <c r="E14" s="2636"/>
      <c r="F14" s="2636"/>
      <c r="G14" s="2636"/>
      <c r="H14" s="2636"/>
      <c r="I14" s="2636"/>
    </row>
    <row r="15" spans="1:9">
      <c r="A15" s="3682"/>
      <c r="B15" s="3728"/>
      <c r="C15" s="3691"/>
      <c r="D15" s="2591" t="s">
        <v>396</v>
      </c>
      <c r="E15" s="2639"/>
      <c r="F15" s="2639"/>
      <c r="G15" s="2639"/>
      <c r="H15" s="2639"/>
      <c r="I15" s="2639"/>
    </row>
    <row r="16" spans="1:9">
      <c r="A16" s="3682"/>
      <c r="B16" s="3726" t="s">
        <v>618</v>
      </c>
      <c r="C16" s="3718" t="s">
        <v>612</v>
      </c>
      <c r="D16" s="2592" t="s">
        <v>634</v>
      </c>
      <c r="E16" s="2663"/>
      <c r="F16" s="2663"/>
      <c r="G16" s="2663"/>
      <c r="H16" s="2663"/>
      <c r="I16" s="2663"/>
    </row>
    <row r="17" spans="1:9">
      <c r="A17" s="3682"/>
      <c r="B17" s="3727"/>
      <c r="C17" s="3690"/>
      <c r="D17" s="2592" t="s">
        <v>395</v>
      </c>
      <c r="E17" s="2636"/>
      <c r="F17" s="2636"/>
      <c r="G17" s="2636"/>
      <c r="H17" s="2636"/>
      <c r="I17" s="2636"/>
    </row>
    <row r="18" spans="1:9">
      <c r="A18" s="3682"/>
      <c r="B18" s="3728"/>
      <c r="C18" s="3691"/>
      <c r="D18" s="2599" t="s">
        <v>396</v>
      </c>
      <c r="E18" s="2639"/>
      <c r="F18" s="2639"/>
      <c r="G18" s="2639"/>
      <c r="H18" s="2639"/>
      <c r="I18" s="2639"/>
    </row>
    <row r="19" spans="1:9">
      <c r="A19" s="3682"/>
      <c r="B19" s="3708" t="s">
        <v>617</v>
      </c>
      <c r="C19" s="3719" t="s">
        <v>613</v>
      </c>
      <c r="D19" s="2650" t="s">
        <v>634</v>
      </c>
      <c r="E19" s="2632"/>
      <c r="F19" s="2632"/>
      <c r="G19" s="2632"/>
      <c r="H19" s="2632"/>
      <c r="I19" s="2632"/>
    </row>
    <row r="20" spans="1:9">
      <c r="A20" s="3682"/>
      <c r="B20" s="3709"/>
      <c r="C20" s="3676"/>
      <c r="D20" s="2633" t="s">
        <v>395</v>
      </c>
      <c r="E20" s="2635"/>
      <c r="F20" s="2635"/>
      <c r="G20" s="2635"/>
      <c r="H20" s="2635"/>
      <c r="I20" s="2635"/>
    </row>
    <row r="21" spans="1:9" ht="15.75" customHeight="1">
      <c r="A21" s="3682"/>
      <c r="B21" s="3710"/>
      <c r="C21" s="3677"/>
      <c r="D21" s="2634" t="s">
        <v>396</v>
      </c>
      <c r="E21" s="2652"/>
      <c r="F21" s="2652"/>
      <c r="G21" s="2652"/>
      <c r="H21" s="2652"/>
      <c r="I21" s="2652"/>
    </row>
    <row r="22" spans="1:9">
      <c r="A22" s="3682"/>
      <c r="B22" s="3708" t="s">
        <v>618</v>
      </c>
      <c r="C22" s="3675" t="s">
        <v>613</v>
      </c>
      <c r="D22" s="2633" t="s">
        <v>634</v>
      </c>
      <c r="E22" s="2632"/>
      <c r="F22" s="2632"/>
      <c r="G22" s="2632"/>
      <c r="H22" s="2632"/>
      <c r="I22" s="2632"/>
    </row>
    <row r="23" spans="1:9">
      <c r="A23" s="3682"/>
      <c r="B23" s="3709"/>
      <c r="C23" s="3676"/>
      <c r="D23" s="2633" t="s">
        <v>395</v>
      </c>
      <c r="E23" s="2635"/>
      <c r="F23" s="2635"/>
      <c r="G23" s="2635"/>
      <c r="H23" s="2635"/>
      <c r="I23" s="2635"/>
    </row>
    <row r="24" spans="1:9">
      <c r="A24" s="3682"/>
      <c r="B24" s="3710"/>
      <c r="C24" s="3677"/>
      <c r="D24" s="2664" t="s">
        <v>396</v>
      </c>
      <c r="E24" s="2652"/>
      <c r="F24" s="2652"/>
      <c r="G24" s="2652"/>
      <c r="H24" s="2652"/>
      <c r="I24" s="2652"/>
    </row>
    <row r="25" spans="1:9" ht="15.75" thickBot="1">
      <c r="A25" s="3683"/>
      <c r="B25" s="3678" t="s">
        <v>645</v>
      </c>
      <c r="C25" s="3679"/>
      <c r="D25" s="3680"/>
      <c r="E25" s="2587"/>
      <c r="F25" s="2587"/>
      <c r="G25" s="2587"/>
      <c r="H25" s="2587"/>
      <c r="I25" s="2587"/>
    </row>
    <row r="26" spans="1:9">
      <c r="A26" s="3720" t="s">
        <v>708</v>
      </c>
      <c r="B26" s="3714" t="s">
        <v>608</v>
      </c>
      <c r="C26" s="3715"/>
      <c r="D26" s="3716"/>
      <c r="E26" s="2623"/>
      <c r="F26" s="2623"/>
      <c r="G26" s="2623"/>
      <c r="H26" s="2623"/>
      <c r="I26" s="2623"/>
    </row>
    <row r="27" spans="1:9">
      <c r="A27" s="3721"/>
      <c r="B27" s="2667" t="s">
        <v>619</v>
      </c>
      <c r="C27" s="3687" t="s">
        <v>610</v>
      </c>
      <c r="D27" s="3688"/>
      <c r="E27" s="2654"/>
      <c r="F27" s="2655"/>
      <c r="G27" s="2655"/>
      <c r="H27" s="2655"/>
      <c r="I27" s="2655"/>
    </row>
    <row r="28" spans="1:9" ht="15.75" customHeight="1">
      <c r="A28" s="3721"/>
      <c r="B28" s="3705" t="s">
        <v>620</v>
      </c>
      <c r="C28" s="3702" t="s">
        <v>612</v>
      </c>
      <c r="D28" s="2593" t="s">
        <v>634</v>
      </c>
      <c r="E28" s="2590"/>
      <c r="F28" s="2590"/>
      <c r="G28" s="2590"/>
      <c r="H28" s="2590"/>
      <c r="I28" s="2590"/>
    </row>
    <row r="29" spans="1:9" ht="15" customHeight="1">
      <c r="A29" s="3721"/>
      <c r="B29" s="3706"/>
      <c r="C29" s="3703"/>
      <c r="D29" s="2592" t="s">
        <v>395</v>
      </c>
      <c r="E29" s="2590"/>
      <c r="F29" s="2590"/>
      <c r="G29" s="2590"/>
      <c r="H29" s="2590"/>
      <c r="I29" s="2590"/>
    </row>
    <row r="30" spans="1:9" ht="18" customHeight="1">
      <c r="A30" s="3721"/>
      <c r="B30" s="3706"/>
      <c r="C30" s="3703"/>
      <c r="D30" s="2673" t="s">
        <v>396</v>
      </c>
      <c r="E30" s="2600"/>
      <c r="F30" s="2600"/>
      <c r="G30" s="2600"/>
      <c r="H30" s="2600"/>
      <c r="I30" s="2600"/>
    </row>
    <row r="31" spans="1:9">
      <c r="A31" s="3721"/>
      <c r="B31" s="3706"/>
      <c r="C31" s="3672" t="s">
        <v>613</v>
      </c>
      <c r="D31" s="2589" t="s">
        <v>634</v>
      </c>
      <c r="E31" s="2674"/>
      <c r="F31" s="2674"/>
      <c r="G31" s="2674"/>
      <c r="H31" s="2674"/>
      <c r="I31" s="2674"/>
    </row>
    <row r="32" spans="1:9">
      <c r="A32" s="3721"/>
      <c r="B32" s="3706"/>
      <c r="C32" s="3673"/>
      <c r="D32" s="2589" t="s">
        <v>395</v>
      </c>
      <c r="E32" s="2597"/>
      <c r="F32" s="2597"/>
      <c r="G32" s="2597"/>
      <c r="H32" s="2597"/>
      <c r="I32" s="2597"/>
    </row>
    <row r="33" spans="1:9">
      <c r="A33" s="3721"/>
      <c r="B33" s="3707"/>
      <c r="C33" s="3674"/>
      <c r="D33" s="2604" t="s">
        <v>396</v>
      </c>
      <c r="E33" s="2596"/>
      <c r="F33" s="2596"/>
      <c r="G33" s="2596"/>
      <c r="H33" s="2596"/>
      <c r="I33" s="2596"/>
    </row>
    <row r="34" spans="1:9" ht="15.75" thickBot="1">
      <c r="A34" s="3722"/>
      <c r="B34" s="3678" t="s">
        <v>645</v>
      </c>
      <c r="C34" s="3679"/>
      <c r="D34" s="3680"/>
      <c r="E34" s="2595"/>
      <c r="F34" s="2595"/>
      <c r="G34" s="2595"/>
      <c r="H34" s="2595"/>
      <c r="I34" s="2595"/>
    </row>
    <row r="35" spans="1:9" ht="15.75" customHeight="1">
      <c r="A35" s="3711" t="s">
        <v>706</v>
      </c>
      <c r="B35" s="3714" t="s">
        <v>608</v>
      </c>
      <c r="C35" s="3715"/>
      <c r="D35" s="3716"/>
      <c r="E35" s="2623"/>
      <c r="F35" s="2623"/>
      <c r="G35" s="2623"/>
      <c r="H35" s="2623"/>
      <c r="I35" s="2623"/>
    </row>
    <row r="36" spans="1:9" ht="15" customHeight="1">
      <c r="A36" s="3712"/>
      <c r="B36" s="2668" t="s">
        <v>621</v>
      </c>
      <c r="C36" s="3687" t="s">
        <v>610</v>
      </c>
      <c r="D36" s="3688"/>
      <c r="E36" s="2654"/>
      <c r="F36" s="2655"/>
      <c r="G36" s="2655"/>
      <c r="H36" s="2655"/>
      <c r="I36" s="2655"/>
    </row>
    <row r="37" spans="1:9">
      <c r="A37" s="3712"/>
      <c r="B37" s="3705" t="s">
        <v>622</v>
      </c>
      <c r="C37" s="3702" t="s">
        <v>612</v>
      </c>
      <c r="D37" s="2601" t="s">
        <v>634</v>
      </c>
      <c r="E37" s="2590"/>
      <c r="F37" s="2590"/>
      <c r="G37" s="2590"/>
      <c r="H37" s="2590"/>
      <c r="I37" s="2590"/>
    </row>
    <row r="38" spans="1:9">
      <c r="A38" s="3712"/>
      <c r="B38" s="3706"/>
      <c r="C38" s="3703"/>
      <c r="D38" s="2592" t="s">
        <v>395</v>
      </c>
      <c r="E38" s="2590"/>
      <c r="F38" s="2590"/>
      <c r="G38" s="2590"/>
      <c r="H38" s="2590"/>
      <c r="I38" s="2590"/>
    </row>
    <row r="39" spans="1:9">
      <c r="A39" s="3712"/>
      <c r="B39" s="3706"/>
      <c r="C39" s="3703"/>
      <c r="D39" s="2673" t="s">
        <v>396</v>
      </c>
      <c r="E39" s="2600"/>
      <c r="F39" s="2600"/>
      <c r="G39" s="2600"/>
      <c r="H39" s="2600"/>
      <c r="I39" s="2600"/>
    </row>
    <row r="40" spans="1:9">
      <c r="A40" s="3712"/>
      <c r="B40" s="3706"/>
      <c r="C40" s="3672" t="s">
        <v>613</v>
      </c>
      <c r="D40" s="2589" t="s">
        <v>634</v>
      </c>
      <c r="E40" s="2674"/>
      <c r="F40" s="2674"/>
      <c r="G40" s="2674"/>
      <c r="H40" s="2674"/>
      <c r="I40" s="2674"/>
    </row>
    <row r="41" spans="1:9">
      <c r="A41" s="3712"/>
      <c r="B41" s="3706"/>
      <c r="C41" s="3673"/>
      <c r="D41" s="2589" t="s">
        <v>395</v>
      </c>
      <c r="E41" s="2597"/>
      <c r="F41" s="2597"/>
      <c r="G41" s="2597"/>
      <c r="H41" s="2597"/>
      <c r="I41" s="2597"/>
    </row>
    <row r="42" spans="1:9">
      <c r="A42" s="3712"/>
      <c r="B42" s="3707"/>
      <c r="C42" s="3674"/>
      <c r="D42" s="2604" t="s">
        <v>396</v>
      </c>
      <c r="E42" s="2596"/>
      <c r="F42" s="2596"/>
      <c r="G42" s="2596"/>
      <c r="H42" s="2596"/>
      <c r="I42" s="2596"/>
    </row>
    <row r="43" spans="1:9" ht="15.75" thickBot="1">
      <c r="A43" s="3713"/>
      <c r="B43" s="3717" t="s">
        <v>615</v>
      </c>
      <c r="C43" s="3679"/>
      <c r="D43" s="3680"/>
      <c r="E43" s="2595"/>
      <c r="F43" s="2595"/>
      <c r="G43" s="2595"/>
      <c r="H43" s="2595"/>
      <c r="I43" s="2595"/>
    </row>
    <row r="44" spans="1:9">
      <c r="A44" s="3732" t="s">
        <v>705</v>
      </c>
      <c r="B44" s="3714" t="s">
        <v>608</v>
      </c>
      <c r="C44" s="3715"/>
      <c r="D44" s="3716"/>
      <c r="E44" s="2623"/>
      <c r="F44" s="2623"/>
      <c r="G44" s="2623"/>
      <c r="H44" s="2623"/>
      <c r="I44" s="2623"/>
    </row>
    <row r="45" spans="1:9">
      <c r="A45" s="3733"/>
      <c r="B45" s="2669" t="s">
        <v>623</v>
      </c>
      <c r="C45" s="3687" t="s">
        <v>610</v>
      </c>
      <c r="D45" s="3688"/>
      <c r="E45" s="3723"/>
      <c r="F45" s="3724"/>
      <c r="G45" s="3724"/>
      <c r="H45" s="3724"/>
      <c r="I45" s="3724"/>
    </row>
    <row r="46" spans="1:9" ht="15.75" customHeight="1">
      <c r="A46" s="3733"/>
      <c r="B46" s="3705" t="s">
        <v>624</v>
      </c>
      <c r="C46" s="3702" t="s">
        <v>612</v>
      </c>
      <c r="D46" s="2601" t="s">
        <v>634</v>
      </c>
      <c r="E46" s="2603"/>
      <c r="F46" s="2603"/>
      <c r="G46" s="2603"/>
      <c r="H46" s="2603"/>
      <c r="I46" s="2603"/>
    </row>
    <row r="47" spans="1:9" ht="15" customHeight="1">
      <c r="A47" s="3733"/>
      <c r="B47" s="3706"/>
      <c r="C47" s="3703"/>
      <c r="D47" s="2592" t="s">
        <v>395</v>
      </c>
      <c r="E47" s="2602"/>
      <c r="F47" s="2602"/>
      <c r="G47" s="2602"/>
      <c r="H47" s="2602"/>
      <c r="I47" s="2602"/>
    </row>
    <row r="48" spans="1:9">
      <c r="A48" s="3733"/>
      <c r="B48" s="3707"/>
      <c r="C48" s="3704"/>
      <c r="D48" s="2591" t="s">
        <v>396</v>
      </c>
      <c r="E48" s="2598"/>
      <c r="F48" s="2598"/>
      <c r="G48" s="2598"/>
      <c r="H48" s="2598"/>
      <c r="I48" s="2598"/>
    </row>
    <row r="49" spans="1:9">
      <c r="A49" s="3733"/>
      <c r="B49" s="3726" t="s">
        <v>625</v>
      </c>
      <c r="C49" s="3702" t="s">
        <v>612</v>
      </c>
      <c r="D49" s="2592" t="s">
        <v>634</v>
      </c>
      <c r="E49" s="2590"/>
      <c r="F49" s="2590"/>
      <c r="G49" s="2590"/>
      <c r="H49" s="2590"/>
      <c r="I49" s="2590"/>
    </row>
    <row r="50" spans="1:9">
      <c r="A50" s="3733"/>
      <c r="B50" s="3727"/>
      <c r="C50" s="3703"/>
      <c r="D50" s="2592" t="s">
        <v>395</v>
      </c>
      <c r="E50" s="2600"/>
      <c r="F50" s="2600"/>
      <c r="G50" s="2600"/>
      <c r="H50" s="2600"/>
      <c r="I50" s="2600"/>
    </row>
    <row r="51" spans="1:9">
      <c r="A51" s="3733"/>
      <c r="B51" s="3728"/>
      <c r="C51" s="3704"/>
      <c r="D51" s="2599" t="s">
        <v>396</v>
      </c>
      <c r="E51" s="2598"/>
      <c r="F51" s="2598"/>
      <c r="G51" s="2598"/>
      <c r="H51" s="2598"/>
      <c r="I51" s="2598"/>
    </row>
    <row r="52" spans="1:9">
      <c r="A52" s="3733"/>
      <c r="B52" s="3726" t="s">
        <v>626</v>
      </c>
      <c r="C52" s="3702" t="s">
        <v>612</v>
      </c>
      <c r="D52" s="2601" t="s">
        <v>634</v>
      </c>
      <c r="E52" s="2590"/>
      <c r="F52" s="2590"/>
      <c r="G52" s="2590"/>
      <c r="H52" s="2590"/>
      <c r="I52" s="2590"/>
    </row>
    <row r="53" spans="1:9">
      <c r="A53" s="3733"/>
      <c r="B53" s="3727"/>
      <c r="C53" s="3703"/>
      <c r="D53" s="2592" t="s">
        <v>395</v>
      </c>
      <c r="E53" s="2600"/>
      <c r="F53" s="2600"/>
      <c r="G53" s="2600"/>
      <c r="H53" s="2600"/>
      <c r="I53" s="2600"/>
    </row>
    <row r="54" spans="1:9">
      <c r="A54" s="3733"/>
      <c r="B54" s="3728"/>
      <c r="C54" s="3704"/>
      <c r="D54" s="2591" t="s">
        <v>396</v>
      </c>
      <c r="E54" s="2598"/>
      <c r="F54" s="2598"/>
      <c r="G54" s="2598"/>
      <c r="H54" s="2598"/>
      <c r="I54" s="2598"/>
    </row>
    <row r="55" spans="1:9">
      <c r="A55" s="3733"/>
      <c r="B55" s="3726" t="s">
        <v>627</v>
      </c>
      <c r="C55" s="3702" t="s">
        <v>612</v>
      </c>
      <c r="D55" s="2592" t="s">
        <v>634</v>
      </c>
      <c r="E55" s="2590"/>
      <c r="F55" s="2590"/>
      <c r="G55" s="2590"/>
      <c r="H55" s="2590"/>
      <c r="I55" s="2590"/>
    </row>
    <row r="56" spans="1:9">
      <c r="A56" s="3733"/>
      <c r="B56" s="3727"/>
      <c r="C56" s="3703"/>
      <c r="D56" s="2592" t="s">
        <v>395</v>
      </c>
      <c r="E56" s="2600"/>
      <c r="F56" s="2600"/>
      <c r="G56" s="2600"/>
      <c r="H56" s="2600"/>
      <c r="I56" s="2600"/>
    </row>
    <row r="57" spans="1:9">
      <c r="A57" s="3733"/>
      <c r="B57" s="3728"/>
      <c r="C57" s="3704"/>
      <c r="D57" s="2599" t="s">
        <v>396</v>
      </c>
      <c r="E57" s="2598"/>
      <c r="F57" s="2598"/>
      <c r="G57" s="2598"/>
      <c r="H57" s="2598"/>
      <c r="I57" s="2598"/>
    </row>
    <row r="58" spans="1:9" ht="15.75" thickBot="1">
      <c r="A58" s="3734"/>
      <c r="B58" s="3678" t="s">
        <v>645</v>
      </c>
      <c r="C58" s="3679"/>
      <c r="D58" s="3680"/>
      <c r="E58" s="2587"/>
      <c r="F58" s="2587"/>
      <c r="G58" s="2587"/>
      <c r="H58" s="2587"/>
      <c r="I58" s="2587"/>
    </row>
    <row r="59" spans="1:9">
      <c r="A59" s="3729" t="s">
        <v>704</v>
      </c>
      <c r="B59" s="3714" t="s">
        <v>608</v>
      </c>
      <c r="C59" s="3715"/>
      <c r="D59" s="3716"/>
      <c r="E59" s="2623"/>
      <c r="F59" s="2623"/>
      <c r="G59" s="2623"/>
      <c r="H59" s="2623"/>
      <c r="I59" s="2623"/>
    </row>
    <row r="60" spans="1:9">
      <c r="A60" s="3730"/>
      <c r="B60" s="2667" t="s">
        <v>628</v>
      </c>
      <c r="C60" s="3687" t="s">
        <v>610</v>
      </c>
      <c r="D60" s="3688"/>
      <c r="E60" s="2654"/>
      <c r="F60" s="2655"/>
      <c r="G60" s="2655"/>
      <c r="H60" s="2655"/>
      <c r="I60" s="2655"/>
    </row>
    <row r="61" spans="1:9" ht="15.75" customHeight="1">
      <c r="A61" s="3730"/>
      <c r="B61" s="3726" t="s">
        <v>629</v>
      </c>
      <c r="C61" s="3689" t="s">
        <v>612</v>
      </c>
      <c r="D61" s="2662" t="s">
        <v>634</v>
      </c>
      <c r="E61" s="2663"/>
      <c r="F61" s="2663"/>
      <c r="G61" s="2663"/>
      <c r="H61" s="2663"/>
      <c r="I61" s="2663"/>
    </row>
    <row r="62" spans="1:9" ht="15" customHeight="1">
      <c r="A62" s="3730"/>
      <c r="B62" s="3727"/>
      <c r="C62" s="3690"/>
      <c r="D62" s="2592" t="s">
        <v>395</v>
      </c>
      <c r="E62" s="2636"/>
      <c r="F62" s="2636"/>
      <c r="G62" s="2636"/>
      <c r="H62" s="2636"/>
      <c r="I62" s="2636"/>
    </row>
    <row r="63" spans="1:9" ht="28.5" customHeight="1">
      <c r="A63" s="3730"/>
      <c r="B63" s="3728"/>
      <c r="C63" s="3691"/>
      <c r="D63" s="2591" t="s">
        <v>396</v>
      </c>
      <c r="E63" s="2639"/>
      <c r="F63" s="2639"/>
      <c r="G63" s="2639"/>
      <c r="H63" s="2639"/>
      <c r="I63" s="2639"/>
    </row>
    <row r="64" spans="1:9" ht="15" customHeight="1">
      <c r="A64" s="3730"/>
      <c r="B64" s="3726" t="s">
        <v>630</v>
      </c>
      <c r="C64" s="3689" t="s">
        <v>612</v>
      </c>
      <c r="D64" s="2662" t="s">
        <v>634</v>
      </c>
      <c r="E64" s="2663"/>
      <c r="F64" s="2663"/>
      <c r="G64" s="2663"/>
      <c r="H64" s="2663"/>
      <c r="I64" s="2663"/>
    </row>
    <row r="65" spans="1:9">
      <c r="A65" s="3730"/>
      <c r="B65" s="3727"/>
      <c r="C65" s="3690"/>
      <c r="D65" s="2592" t="s">
        <v>395</v>
      </c>
      <c r="E65" s="2636"/>
      <c r="F65" s="2636"/>
      <c r="G65" s="2636"/>
      <c r="H65" s="2636"/>
      <c r="I65" s="2636"/>
    </row>
    <row r="66" spans="1:9">
      <c r="A66" s="3730"/>
      <c r="B66" s="3728"/>
      <c r="C66" s="3691"/>
      <c r="D66" s="2591" t="s">
        <v>396</v>
      </c>
      <c r="E66" s="2639"/>
      <c r="F66" s="2639"/>
      <c r="G66" s="2639"/>
      <c r="H66" s="2639"/>
      <c r="I66" s="2639"/>
    </row>
    <row r="67" spans="1:9">
      <c r="A67" s="3730"/>
      <c r="B67" s="3726" t="s">
        <v>631</v>
      </c>
      <c r="C67" s="3689" t="s">
        <v>612</v>
      </c>
      <c r="D67" s="2662" t="s">
        <v>634</v>
      </c>
      <c r="E67" s="2663"/>
      <c r="F67" s="2663"/>
      <c r="G67" s="2663"/>
      <c r="H67" s="2663"/>
      <c r="I67" s="2663"/>
    </row>
    <row r="68" spans="1:9">
      <c r="A68" s="3730"/>
      <c r="B68" s="3727"/>
      <c r="C68" s="3690"/>
      <c r="D68" s="2592" t="s">
        <v>395</v>
      </c>
      <c r="E68" s="2636"/>
      <c r="F68" s="2636"/>
      <c r="G68" s="2636"/>
      <c r="H68" s="2636"/>
      <c r="I68" s="2636"/>
    </row>
    <row r="69" spans="1:9">
      <c r="A69" s="3730"/>
      <c r="B69" s="3728"/>
      <c r="C69" s="3691"/>
      <c r="D69" s="2591" t="s">
        <v>396</v>
      </c>
      <c r="E69" s="2639"/>
      <c r="F69" s="2639"/>
      <c r="G69" s="2639"/>
      <c r="H69" s="2639"/>
      <c r="I69" s="2639"/>
    </row>
    <row r="70" spans="1:9">
      <c r="A70" s="3730"/>
      <c r="B70" s="3708" t="s">
        <v>629</v>
      </c>
      <c r="C70" s="3675" t="s">
        <v>613</v>
      </c>
      <c r="D70" s="2650" t="s">
        <v>634</v>
      </c>
      <c r="E70" s="2632"/>
      <c r="F70" s="2632"/>
      <c r="G70" s="2632"/>
      <c r="H70" s="2632"/>
      <c r="I70" s="2632"/>
    </row>
    <row r="71" spans="1:9">
      <c r="A71" s="3730"/>
      <c r="B71" s="3709"/>
      <c r="C71" s="3676"/>
      <c r="D71" s="2633" t="s">
        <v>395</v>
      </c>
      <c r="E71" s="2635"/>
      <c r="F71" s="2635"/>
      <c r="G71" s="2635"/>
      <c r="H71" s="2635"/>
      <c r="I71" s="2635"/>
    </row>
    <row r="72" spans="1:9">
      <c r="A72" s="3730"/>
      <c r="B72" s="3710"/>
      <c r="C72" s="3677"/>
      <c r="D72" s="2634" t="s">
        <v>396</v>
      </c>
      <c r="E72" s="2652"/>
      <c r="F72" s="2652"/>
      <c r="G72" s="2652"/>
      <c r="H72" s="2652"/>
      <c r="I72" s="2652"/>
    </row>
    <row r="73" spans="1:9">
      <c r="A73" s="3730"/>
      <c r="B73" s="3708" t="s">
        <v>630</v>
      </c>
      <c r="C73" s="3675" t="s">
        <v>613</v>
      </c>
      <c r="D73" s="2650" t="s">
        <v>634</v>
      </c>
      <c r="E73" s="2632"/>
      <c r="F73" s="2632"/>
      <c r="G73" s="2632"/>
      <c r="H73" s="2632"/>
      <c r="I73" s="2632"/>
    </row>
    <row r="74" spans="1:9">
      <c r="A74" s="3730"/>
      <c r="B74" s="3709"/>
      <c r="C74" s="3676"/>
      <c r="D74" s="2633" t="s">
        <v>395</v>
      </c>
      <c r="E74" s="2635"/>
      <c r="F74" s="2635"/>
      <c r="G74" s="2635"/>
      <c r="H74" s="2635"/>
      <c r="I74" s="2635"/>
    </row>
    <row r="75" spans="1:9">
      <c r="A75" s="3730"/>
      <c r="B75" s="3710"/>
      <c r="C75" s="3677"/>
      <c r="D75" s="2634" t="s">
        <v>396</v>
      </c>
      <c r="E75" s="2652"/>
      <c r="F75" s="2652"/>
      <c r="G75" s="2652"/>
      <c r="H75" s="2652"/>
      <c r="I75" s="2652"/>
    </row>
    <row r="76" spans="1:9">
      <c r="A76" s="3730"/>
      <c r="B76" s="3709" t="s">
        <v>631</v>
      </c>
      <c r="C76" s="3676" t="s">
        <v>613</v>
      </c>
      <c r="D76" s="2629" t="s">
        <v>634</v>
      </c>
      <c r="E76" s="2630"/>
      <c r="F76" s="2630"/>
      <c r="G76" s="2630"/>
      <c r="H76" s="2630"/>
      <c r="I76" s="2630"/>
    </row>
    <row r="77" spans="1:9">
      <c r="A77" s="3730"/>
      <c r="B77" s="3709"/>
      <c r="C77" s="3676"/>
      <c r="D77" s="2633" t="s">
        <v>395</v>
      </c>
      <c r="E77" s="2671"/>
      <c r="F77" s="2671"/>
      <c r="G77" s="2671"/>
      <c r="H77" s="2671"/>
      <c r="I77" s="2671"/>
    </row>
    <row r="78" spans="1:9">
      <c r="A78" s="3730"/>
      <c r="B78" s="3709"/>
      <c r="C78" s="3677"/>
      <c r="D78" s="2634" t="s">
        <v>396</v>
      </c>
      <c r="E78" s="2652"/>
      <c r="F78" s="2652"/>
      <c r="G78" s="2652"/>
      <c r="H78" s="2652"/>
      <c r="I78" s="2652"/>
    </row>
    <row r="79" spans="1:9" ht="15.75" thickBot="1">
      <c r="A79" s="3731"/>
      <c r="B79" s="3678" t="s">
        <v>645</v>
      </c>
      <c r="C79" s="3679"/>
      <c r="D79" s="3680"/>
      <c r="E79" s="2595"/>
      <c r="F79" s="2595"/>
      <c r="G79" s="2595"/>
      <c r="H79" s="2595"/>
      <c r="I79" s="2595"/>
    </row>
    <row r="80" spans="1:9" ht="15.75" customHeight="1">
      <c r="A80" s="3735" t="s">
        <v>712</v>
      </c>
      <c r="B80" s="3714" t="s">
        <v>608</v>
      </c>
      <c r="C80" s="3715"/>
      <c r="D80" s="3716"/>
      <c r="E80" s="2623"/>
      <c r="F80" s="2623"/>
      <c r="G80" s="2623"/>
      <c r="H80" s="2623"/>
      <c r="I80" s="2623"/>
    </row>
    <row r="81" spans="1:9" ht="45">
      <c r="A81" s="3736"/>
      <c r="B81" s="2670" t="s">
        <v>713</v>
      </c>
      <c r="C81" s="3687" t="s">
        <v>610</v>
      </c>
      <c r="D81" s="3688"/>
      <c r="E81" s="2654"/>
      <c r="F81" s="2655"/>
      <c r="G81" s="2655"/>
      <c r="H81" s="2655"/>
      <c r="I81" s="2655"/>
    </row>
    <row r="82" spans="1:9" ht="15" customHeight="1">
      <c r="A82" s="3736"/>
      <c r="B82" s="3853" t="s">
        <v>714</v>
      </c>
      <c r="C82" s="3689" t="s">
        <v>612</v>
      </c>
      <c r="D82" s="2662" t="s">
        <v>634</v>
      </c>
      <c r="E82" s="2663"/>
      <c r="F82" s="2663"/>
      <c r="G82" s="2663"/>
      <c r="H82" s="2663"/>
      <c r="I82" s="2663"/>
    </row>
    <row r="83" spans="1:9">
      <c r="A83" s="3736"/>
      <c r="B83" s="3727"/>
      <c r="C83" s="3690"/>
      <c r="D83" s="2592" t="s">
        <v>395</v>
      </c>
      <c r="E83" s="2636"/>
      <c r="F83" s="2636"/>
      <c r="G83" s="2636"/>
      <c r="H83" s="2636"/>
      <c r="I83" s="2636"/>
    </row>
    <row r="84" spans="1:9">
      <c r="A84" s="3736"/>
      <c r="B84" s="3728"/>
      <c r="C84" s="3691"/>
      <c r="D84" s="2591" t="s">
        <v>396</v>
      </c>
      <c r="E84" s="2639"/>
      <c r="F84" s="2639"/>
      <c r="G84" s="2639"/>
      <c r="H84" s="2639"/>
      <c r="I84" s="2639"/>
    </row>
    <row r="85" spans="1:9" ht="15" customHeight="1">
      <c r="A85" s="3736"/>
      <c r="B85" s="3747" t="s">
        <v>711</v>
      </c>
      <c r="C85" s="3689" t="s">
        <v>612</v>
      </c>
      <c r="D85" s="2662" t="s">
        <v>634</v>
      </c>
      <c r="E85" s="2663"/>
      <c r="F85" s="2663"/>
      <c r="G85" s="2663"/>
      <c r="H85" s="2663"/>
      <c r="I85" s="2663"/>
    </row>
    <row r="86" spans="1:9">
      <c r="A86" s="3736"/>
      <c r="B86" s="3727"/>
      <c r="C86" s="3690"/>
      <c r="D86" s="2592" t="s">
        <v>395</v>
      </c>
      <c r="E86" s="2636"/>
      <c r="F86" s="2636"/>
      <c r="G86" s="2636"/>
      <c r="H86" s="2636"/>
      <c r="I86" s="2636"/>
    </row>
    <row r="87" spans="1:9">
      <c r="A87" s="3736"/>
      <c r="B87" s="3728"/>
      <c r="C87" s="3691"/>
      <c r="D87" s="2591" t="s">
        <v>396</v>
      </c>
      <c r="E87" s="2639"/>
      <c r="F87" s="2639"/>
      <c r="G87" s="2639"/>
      <c r="H87" s="2639"/>
      <c r="I87" s="2639"/>
    </row>
    <row r="88" spans="1:9" ht="15" customHeight="1">
      <c r="A88" s="3736"/>
      <c r="B88" s="3853" t="s">
        <v>714</v>
      </c>
      <c r="C88" s="3676" t="s">
        <v>613</v>
      </c>
      <c r="D88" s="2629" t="s">
        <v>634</v>
      </c>
      <c r="E88" s="2630"/>
      <c r="F88" s="2630"/>
      <c r="G88" s="2630"/>
      <c r="H88" s="2630"/>
      <c r="I88" s="2630"/>
    </row>
    <row r="89" spans="1:9">
      <c r="A89" s="3736"/>
      <c r="B89" s="3727"/>
      <c r="C89" s="3676"/>
      <c r="D89" s="2633" t="s">
        <v>395</v>
      </c>
      <c r="E89" s="2635"/>
      <c r="F89" s="2635"/>
      <c r="G89" s="2635"/>
      <c r="H89" s="2635"/>
      <c r="I89" s="2635"/>
    </row>
    <row r="90" spans="1:9">
      <c r="A90" s="3736"/>
      <c r="B90" s="3728"/>
      <c r="C90" s="3676"/>
      <c r="D90" s="2672" t="s">
        <v>396</v>
      </c>
      <c r="E90" s="2671"/>
      <c r="F90" s="2671"/>
      <c r="G90" s="2671"/>
      <c r="H90" s="2671"/>
      <c r="I90" s="2671"/>
    </row>
    <row r="91" spans="1:9">
      <c r="A91" s="3736"/>
      <c r="B91" s="3747" t="s">
        <v>711</v>
      </c>
      <c r="C91" s="3675" t="s">
        <v>613</v>
      </c>
      <c r="D91" s="2650" t="s">
        <v>634</v>
      </c>
      <c r="E91" s="2632"/>
      <c r="F91" s="2632"/>
      <c r="G91" s="2632"/>
      <c r="H91" s="2632"/>
      <c r="I91" s="2632"/>
    </row>
    <row r="92" spans="1:9">
      <c r="A92" s="3736"/>
      <c r="B92" s="3727"/>
      <c r="C92" s="3676"/>
      <c r="D92" s="2633" t="s">
        <v>395</v>
      </c>
      <c r="E92" s="2635"/>
      <c r="F92" s="2635"/>
      <c r="G92" s="2635"/>
      <c r="H92" s="2635"/>
      <c r="I92" s="2635"/>
    </row>
    <row r="93" spans="1:9">
      <c r="A93" s="3736"/>
      <c r="B93" s="3728"/>
      <c r="C93" s="3677"/>
      <c r="D93" s="2634" t="s">
        <v>396</v>
      </c>
      <c r="E93" s="2652"/>
      <c r="F93" s="2652"/>
      <c r="G93" s="2652"/>
      <c r="H93" s="2652"/>
      <c r="I93" s="2652"/>
    </row>
    <row r="94" spans="1:9" ht="15.75" customHeight="1" thickBot="1">
      <c r="A94" s="3737"/>
      <c r="B94" s="3678" t="s">
        <v>645</v>
      </c>
      <c r="C94" s="3679"/>
      <c r="D94" s="3680"/>
      <c r="E94" s="2813"/>
      <c r="F94" s="2813"/>
      <c r="G94" s="2813"/>
      <c r="H94" s="2813"/>
      <c r="I94" s="2813"/>
    </row>
    <row r="95" spans="1:9" ht="15.75" thickBot="1">
      <c r="A95" s="3739" t="s">
        <v>632</v>
      </c>
      <c r="B95" s="3740"/>
      <c r="C95" s="3740"/>
      <c r="D95" s="3741"/>
      <c r="E95" s="2622"/>
      <c r="F95" s="2622"/>
      <c r="G95" s="2622"/>
      <c r="H95" s="2622"/>
      <c r="I95" s="2622"/>
    </row>
    <row r="96" spans="1:9" ht="15.75" thickBot="1">
      <c r="A96" s="3742" t="s">
        <v>646</v>
      </c>
      <c r="B96" s="3740"/>
      <c r="C96" s="3740"/>
      <c r="D96" s="3741"/>
      <c r="E96" s="2815"/>
      <c r="F96" s="2815"/>
      <c r="G96" s="2815"/>
      <c r="H96" s="2815"/>
      <c r="I96" s="2815"/>
    </row>
    <row r="99" spans="1:9">
      <c r="A99" s="2675"/>
      <c r="B99" s="2675"/>
      <c r="C99" s="2675"/>
      <c r="D99" s="2675"/>
      <c r="E99" s="2675"/>
      <c r="F99" s="2675"/>
      <c r="G99" s="2675"/>
      <c r="H99" s="2675"/>
      <c r="I99" s="2675"/>
    </row>
    <row r="100" spans="1:9" ht="18.75">
      <c r="A100" s="2680"/>
    </row>
  </sheetData>
  <mergeCells count="70">
    <mergeCell ref="A95:D95"/>
    <mergeCell ref="A96:D96"/>
    <mergeCell ref="A59:A79"/>
    <mergeCell ref="B59:D59"/>
    <mergeCell ref="C60:D60"/>
    <mergeCell ref="B61:B63"/>
    <mergeCell ref="C61:C63"/>
    <mergeCell ref="B64:B66"/>
    <mergeCell ref="A80:A94"/>
    <mergeCell ref="C81:D81"/>
    <mergeCell ref="B82:B84"/>
    <mergeCell ref="C82:C84"/>
    <mergeCell ref="B85:B87"/>
    <mergeCell ref="C85:C87"/>
    <mergeCell ref="B88:B90"/>
    <mergeCell ref="C88:C90"/>
    <mergeCell ref="B91:B93"/>
    <mergeCell ref="C91:C93"/>
    <mergeCell ref="B94:D94"/>
    <mergeCell ref="C64:C66"/>
    <mergeCell ref="B67:B69"/>
    <mergeCell ref="C67:C69"/>
    <mergeCell ref="B70:B72"/>
    <mergeCell ref="B80:D80"/>
    <mergeCell ref="C70:C72"/>
    <mergeCell ref="B73:B75"/>
    <mergeCell ref="C73:C75"/>
    <mergeCell ref="B76:B78"/>
    <mergeCell ref="C76:C78"/>
    <mergeCell ref="B79:D79"/>
    <mergeCell ref="C37:C39"/>
    <mergeCell ref="C40:C42"/>
    <mergeCell ref="B43:D43"/>
    <mergeCell ref="E45:I45"/>
    <mergeCell ref="B46:B48"/>
    <mergeCell ref="C46:C48"/>
    <mergeCell ref="A44:A58"/>
    <mergeCell ref="B44:D44"/>
    <mergeCell ref="C45:D45"/>
    <mergeCell ref="B55:B57"/>
    <mergeCell ref="C55:C57"/>
    <mergeCell ref="B58:D58"/>
    <mergeCell ref="B52:B54"/>
    <mergeCell ref="C52:C54"/>
    <mergeCell ref="B49:B51"/>
    <mergeCell ref="C49:C51"/>
    <mergeCell ref="B34:D34"/>
    <mergeCell ref="A11:A25"/>
    <mergeCell ref="B13:B15"/>
    <mergeCell ref="C13:C15"/>
    <mergeCell ref="B16:B18"/>
    <mergeCell ref="C16:C18"/>
    <mergeCell ref="B19:B21"/>
    <mergeCell ref="C19:C21"/>
    <mergeCell ref="C10:D10"/>
    <mergeCell ref="B11:D11"/>
    <mergeCell ref="C12:D12"/>
    <mergeCell ref="B35:D35"/>
    <mergeCell ref="A35:A43"/>
    <mergeCell ref="C36:D36"/>
    <mergeCell ref="B37:B42"/>
    <mergeCell ref="B22:B24"/>
    <mergeCell ref="C22:C24"/>
    <mergeCell ref="B25:D25"/>
    <mergeCell ref="A26:A34"/>
    <mergeCell ref="B26:D26"/>
    <mergeCell ref="C27:D27"/>
    <mergeCell ref="B28:B33"/>
    <mergeCell ref="C28:C30"/>
    <mergeCell ref="C31:C33"/>
  </mergeCells>
  <pageMargins left="0.70866141732283472" right="0.70866141732283472" top="0.74803149606299213" bottom="0.74803149606299213" header="0.31496062992125984" footer="0.31496062992125984"/>
  <pageSetup paperSize="8" scale="65" fitToHeight="0" orientation="portrait" r:id="rId1"/>
  <headerFooter>
    <oddHeader>&amp;A</oddHeader>
  </headerFooter>
  <rowBreaks count="1" manualBreakCount="1">
    <brk id="8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7"/>
  <sheetViews>
    <sheetView zoomScaleNormal="100" workbookViewId="0">
      <selection activeCell="B80" sqref="B80:B89"/>
    </sheetView>
  </sheetViews>
  <sheetFormatPr defaultRowHeight="15"/>
  <cols>
    <col min="1" max="1" width="14.85546875" style="2677" customWidth="1"/>
    <col min="2" max="2" width="22.7109375" style="2677" customWidth="1"/>
    <col min="3" max="3" width="9.28515625" style="2677" customWidth="1"/>
    <col min="4" max="4" width="11.42578125" style="2677" customWidth="1"/>
    <col min="5" max="31" width="8.42578125" style="2677" customWidth="1"/>
    <col min="32" max="16384" width="9.140625" style="2677"/>
  </cols>
  <sheetData>
    <row r="1" spans="1:37" ht="18.75">
      <c r="A1" s="2676" t="s">
        <v>657</v>
      </c>
      <c r="E1" s="2721"/>
    </row>
    <row r="2" spans="1:37" ht="18.75">
      <c r="A2" s="2678" t="s">
        <v>599</v>
      </c>
      <c r="E2" s="2721"/>
    </row>
    <row r="3" spans="1:37" ht="18.75">
      <c r="A3" s="2679" t="s">
        <v>601</v>
      </c>
      <c r="E3" s="2721"/>
    </row>
    <row r="4" spans="1:37" ht="18.75">
      <c r="A4" s="2680" t="s">
        <v>658</v>
      </c>
      <c r="E4" s="2722"/>
    </row>
    <row r="5" spans="1:37" ht="19.5" thickBot="1">
      <c r="A5" s="2680" t="s">
        <v>656</v>
      </c>
      <c r="E5" s="2721"/>
      <c r="R5" s="2723"/>
      <c r="S5" s="2723"/>
      <c r="T5" s="2723"/>
      <c r="U5" s="2723"/>
      <c r="V5" s="2723"/>
      <c r="W5" s="2723"/>
    </row>
    <row r="6" spans="1:37" ht="89.25" customHeight="1">
      <c r="A6" s="2681"/>
      <c r="B6" s="2682"/>
      <c r="C6" s="2683"/>
      <c r="D6" s="2808" t="s">
        <v>366</v>
      </c>
      <c r="E6" s="2845" t="s">
        <v>163</v>
      </c>
      <c r="F6" s="2846" t="s">
        <v>165</v>
      </c>
      <c r="G6" s="2847" t="s">
        <v>168</v>
      </c>
      <c r="H6" s="2847" t="s">
        <v>335</v>
      </c>
      <c r="I6" s="2847" t="s">
        <v>367</v>
      </c>
      <c r="J6" s="2848" t="s">
        <v>170</v>
      </c>
      <c r="K6" s="2847" t="s">
        <v>172</v>
      </c>
      <c r="L6" s="2846" t="s">
        <v>174</v>
      </c>
      <c r="M6" s="2847" t="s">
        <v>177</v>
      </c>
      <c r="N6" s="2847" t="s">
        <v>180</v>
      </c>
      <c r="O6" s="2847" t="s">
        <v>183</v>
      </c>
      <c r="P6" s="2847" t="s">
        <v>185</v>
      </c>
      <c r="Q6" s="2847" t="s">
        <v>310</v>
      </c>
      <c r="R6" s="2849" t="s">
        <v>302</v>
      </c>
      <c r="S6" s="2849" t="s">
        <v>299</v>
      </c>
      <c r="T6" s="2847" t="s">
        <v>294</v>
      </c>
      <c r="U6" s="2847" t="s">
        <v>187</v>
      </c>
      <c r="V6" s="2847" t="s">
        <v>281</v>
      </c>
      <c r="W6" s="2850" t="s">
        <v>274</v>
      </c>
      <c r="X6" s="2847" t="s">
        <v>189</v>
      </c>
      <c r="Y6" s="2847" t="s">
        <v>191</v>
      </c>
      <c r="Z6" s="2847" t="s">
        <v>193</v>
      </c>
      <c r="AA6" s="2847" t="s">
        <v>263</v>
      </c>
      <c r="AB6" s="2847" t="s">
        <v>368</v>
      </c>
      <c r="AC6" s="2847" t="s">
        <v>260</v>
      </c>
      <c r="AD6" s="2846" t="s">
        <v>195</v>
      </c>
      <c r="AE6" s="2846" t="s">
        <v>198</v>
      </c>
      <c r="AF6" s="2847" t="s">
        <v>242</v>
      </c>
      <c r="AG6" s="2847" t="s">
        <v>200</v>
      </c>
      <c r="AH6" s="2847" t="s">
        <v>231</v>
      </c>
      <c r="AI6" s="2847" t="s">
        <v>369</v>
      </c>
      <c r="AJ6" s="2847" t="s">
        <v>227</v>
      </c>
      <c r="AK6" s="2847" t="s">
        <v>223</v>
      </c>
    </row>
    <row r="7" spans="1:37" ht="135.75" customHeight="1">
      <c r="A7" s="2690"/>
      <c r="B7" s="2690"/>
      <c r="C7" s="2690"/>
      <c r="D7" s="2809" t="s">
        <v>371</v>
      </c>
      <c r="E7" s="2842" t="s">
        <v>372</v>
      </c>
      <c r="F7" s="2833" t="s">
        <v>373</v>
      </c>
      <c r="G7" s="2833" t="s">
        <v>374</v>
      </c>
      <c r="H7" s="2833" t="s">
        <v>375</v>
      </c>
      <c r="I7" s="2833" t="s">
        <v>376</v>
      </c>
      <c r="J7" s="2842" t="s">
        <v>169</v>
      </c>
      <c r="K7" s="2833" t="s">
        <v>171</v>
      </c>
      <c r="L7" s="2833" t="s">
        <v>173</v>
      </c>
      <c r="M7" s="2833" t="s">
        <v>176</v>
      </c>
      <c r="N7" s="2833" t="s">
        <v>179</v>
      </c>
      <c r="O7" s="2833" t="s">
        <v>182</v>
      </c>
      <c r="P7" s="2833" t="s">
        <v>184</v>
      </c>
      <c r="Q7" s="2833" t="s">
        <v>311</v>
      </c>
      <c r="R7" s="2833" t="s">
        <v>377</v>
      </c>
      <c r="S7" s="2833" t="s">
        <v>300</v>
      </c>
      <c r="T7" s="2833" t="s">
        <v>295</v>
      </c>
      <c r="U7" s="2833" t="s">
        <v>186</v>
      </c>
      <c r="V7" s="2833" t="s">
        <v>378</v>
      </c>
      <c r="W7" s="2833" t="s">
        <v>379</v>
      </c>
      <c r="X7" s="2843" t="s">
        <v>380</v>
      </c>
      <c r="Y7" s="2833" t="s">
        <v>190</v>
      </c>
      <c r="Z7" s="2832" t="s">
        <v>381</v>
      </c>
      <c r="AA7" s="2832" t="s">
        <v>264</v>
      </c>
      <c r="AB7" s="2832" t="s">
        <v>382</v>
      </c>
      <c r="AC7" s="2832" t="s">
        <v>383</v>
      </c>
      <c r="AD7" s="2833" t="s">
        <v>194</v>
      </c>
      <c r="AE7" s="2833" t="s">
        <v>197</v>
      </c>
      <c r="AF7" s="2833" t="s">
        <v>243</v>
      </c>
      <c r="AG7" s="2832" t="s">
        <v>384</v>
      </c>
      <c r="AH7" s="2832" t="s">
        <v>385</v>
      </c>
      <c r="AI7" s="2833" t="s">
        <v>386</v>
      </c>
      <c r="AJ7" s="2832" t="s">
        <v>649</v>
      </c>
      <c r="AK7" s="2833" t="s">
        <v>224</v>
      </c>
    </row>
    <row r="8" spans="1:37" ht="30">
      <c r="D8" s="2818" t="s">
        <v>603</v>
      </c>
      <c r="E8" s="2834"/>
      <c r="F8" s="2835"/>
      <c r="G8" s="2835"/>
      <c r="H8" s="2835"/>
      <c r="I8" s="2836"/>
      <c r="J8" s="2836"/>
      <c r="K8" s="2836"/>
      <c r="L8" s="2836"/>
      <c r="M8" s="2836"/>
      <c r="N8" s="2837"/>
      <c r="O8" s="2837"/>
      <c r="P8" s="2836"/>
      <c r="Q8" s="2838"/>
      <c r="R8" s="2837"/>
      <c r="S8" s="2839"/>
      <c r="T8" s="2839"/>
      <c r="U8" s="2836"/>
      <c r="V8" s="2840"/>
      <c r="W8" s="2840"/>
      <c r="X8" s="2840"/>
      <c r="Y8" s="2836"/>
      <c r="Z8" s="2841"/>
      <c r="AA8" s="2841"/>
      <c r="AB8" s="2841"/>
      <c r="AC8" s="2841"/>
      <c r="AD8" s="2841"/>
      <c r="AE8" s="2841"/>
      <c r="AF8" s="2841"/>
      <c r="AG8" s="2841"/>
      <c r="AH8" s="2841"/>
      <c r="AI8" s="2841"/>
      <c r="AJ8" s="2841"/>
      <c r="AK8" s="2841"/>
    </row>
    <row r="9" spans="1:37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  <c r="AH9" s="2827"/>
      <c r="AI9" s="2827"/>
      <c r="AJ9" s="2827"/>
      <c r="AK9" s="2827"/>
    </row>
    <row r="10" spans="1:37" ht="15" customHeight="1">
      <c r="A10" s="3681" t="s">
        <v>707</v>
      </c>
      <c r="B10" s="3684" t="s">
        <v>608</v>
      </c>
      <c r="C10" s="3685"/>
      <c r="D10" s="3686"/>
      <c r="E10" s="2829"/>
      <c r="F10" s="2829"/>
      <c r="G10" s="2829"/>
      <c r="H10" s="2829"/>
      <c r="I10" s="2829"/>
      <c r="J10" s="2829"/>
      <c r="K10" s="2829"/>
      <c r="L10" s="2829"/>
      <c r="M10" s="2829"/>
      <c r="N10" s="2829"/>
      <c r="O10" s="2829"/>
      <c r="P10" s="2829"/>
      <c r="Q10" s="2829"/>
      <c r="R10" s="2829"/>
      <c r="S10" s="2829"/>
      <c r="T10" s="2829"/>
      <c r="U10" s="2829"/>
      <c r="V10" s="2829"/>
      <c r="W10" s="2829"/>
      <c r="X10" s="2829"/>
      <c r="Y10" s="2829"/>
      <c r="Z10" s="2829"/>
      <c r="AA10" s="2829"/>
      <c r="AB10" s="2829"/>
      <c r="AC10" s="2829"/>
      <c r="AD10" s="2829"/>
      <c r="AE10" s="2829"/>
      <c r="AF10" s="2829"/>
      <c r="AG10" s="2829"/>
      <c r="AH10" s="2620"/>
      <c r="AI10" s="2620"/>
      <c r="AJ10" s="2620"/>
      <c r="AK10" s="2620"/>
    </row>
    <row r="11" spans="1:37">
      <c r="A11" s="3682"/>
      <c r="B11" s="2666" t="s">
        <v>616</v>
      </c>
      <c r="C11" s="3687" t="s">
        <v>610</v>
      </c>
      <c r="D11" s="3688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5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5"/>
      <c r="AD11" s="2655"/>
      <c r="AE11" s="2655"/>
      <c r="AF11" s="2655"/>
      <c r="AG11" s="2655"/>
      <c r="AH11" s="2655"/>
      <c r="AI11" s="2655"/>
      <c r="AJ11" s="2655"/>
      <c r="AK11" s="2831"/>
    </row>
    <row r="12" spans="1:37">
      <c r="A12" s="3682"/>
      <c r="B12" s="3726" t="s">
        <v>617</v>
      </c>
      <c r="C12" s="3689" t="s">
        <v>612</v>
      </c>
      <c r="D12" s="2662" t="s">
        <v>634</v>
      </c>
      <c r="E12" s="2642"/>
      <c r="F12" s="2642"/>
      <c r="G12" s="2642"/>
      <c r="H12" s="2642"/>
      <c r="I12" s="2642"/>
      <c r="J12" s="2642"/>
      <c r="K12" s="2642"/>
      <c r="L12" s="2642"/>
      <c r="M12" s="2642"/>
      <c r="N12" s="2642"/>
      <c r="O12" s="2642"/>
      <c r="P12" s="2642"/>
      <c r="Q12" s="2642"/>
      <c r="R12" s="2642"/>
      <c r="S12" s="2642"/>
      <c r="T12" s="2642"/>
      <c r="U12" s="2642"/>
      <c r="V12" s="2642"/>
      <c r="W12" s="2642"/>
      <c r="X12" s="2642"/>
      <c r="Y12" s="2642"/>
      <c r="Z12" s="2642"/>
      <c r="AA12" s="2642"/>
      <c r="AB12" s="2642"/>
      <c r="AC12" s="2642"/>
      <c r="AD12" s="2642"/>
      <c r="AE12" s="2642"/>
      <c r="AF12" s="2642"/>
      <c r="AG12" s="2642"/>
      <c r="AH12" s="2642"/>
      <c r="AI12" s="2642"/>
      <c r="AJ12" s="2642"/>
      <c r="AK12" s="2642"/>
    </row>
    <row r="13" spans="1:37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  <c r="AH13" s="2636"/>
      <c r="AI13" s="2636"/>
      <c r="AJ13" s="2636"/>
      <c r="AK13" s="2636"/>
    </row>
    <row r="14" spans="1:37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  <c r="AH14" s="2639"/>
      <c r="AI14" s="2639"/>
      <c r="AJ14" s="2639"/>
      <c r="AK14" s="2639"/>
    </row>
    <row r="15" spans="1:37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  <c r="AH15" s="2663"/>
      <c r="AI15" s="2663"/>
      <c r="AJ15" s="2663"/>
      <c r="AK15" s="2663"/>
    </row>
    <row r="16" spans="1:37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  <c r="AH16" s="2636"/>
      <c r="AI16" s="2636"/>
      <c r="AJ16" s="2636"/>
      <c r="AK16" s="2636"/>
    </row>
    <row r="17" spans="1:37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  <c r="AH17" s="2639"/>
      <c r="AI17" s="2639"/>
      <c r="AJ17" s="2639"/>
      <c r="AK17" s="2639"/>
    </row>
    <row r="18" spans="1:37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  <c r="AH18" s="2632"/>
      <c r="AI18" s="2632"/>
      <c r="AJ18" s="2632"/>
      <c r="AK18" s="2632"/>
    </row>
    <row r="19" spans="1:37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  <c r="AH19" s="2635"/>
      <c r="AI19" s="2635"/>
      <c r="AJ19" s="2635"/>
      <c r="AK19" s="2635"/>
    </row>
    <row r="20" spans="1:37" ht="15.75" customHeight="1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  <c r="AH20" s="2652"/>
      <c r="AI20" s="2652"/>
      <c r="AJ20" s="2652"/>
      <c r="AK20" s="2652"/>
    </row>
    <row r="21" spans="1:37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  <c r="AH21" s="2632"/>
      <c r="AI21" s="2632"/>
      <c r="AJ21" s="2632"/>
      <c r="AK21" s="2632"/>
    </row>
    <row r="22" spans="1:37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  <c r="AH22" s="2635"/>
      <c r="AI22" s="2635"/>
      <c r="AJ22" s="2635"/>
      <c r="AK22" s="2635"/>
    </row>
    <row r="23" spans="1:37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  <c r="AH23" s="2652"/>
      <c r="AI23" s="2652"/>
      <c r="AJ23" s="2652"/>
      <c r="AK23" s="2652"/>
    </row>
    <row r="24" spans="1:37" ht="15.75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  <c r="AH24" s="2587"/>
      <c r="AI24" s="2587"/>
      <c r="AJ24" s="2587"/>
      <c r="AK24" s="2587"/>
    </row>
    <row r="25" spans="1:37">
      <c r="A25" s="3720" t="s">
        <v>708</v>
      </c>
      <c r="B25" s="3714" t="s">
        <v>608</v>
      </c>
      <c r="C25" s="3715"/>
      <c r="D25" s="3716"/>
      <c r="E25" s="2829"/>
      <c r="F25" s="2829"/>
      <c r="G25" s="2829"/>
      <c r="H25" s="2829"/>
      <c r="I25" s="2829"/>
      <c r="J25" s="2829"/>
      <c r="K25" s="2829"/>
      <c r="L25" s="2829"/>
      <c r="M25" s="2829"/>
      <c r="N25" s="2829"/>
      <c r="O25" s="2829"/>
      <c r="P25" s="2829"/>
      <c r="Q25" s="2829"/>
      <c r="R25" s="2829"/>
      <c r="S25" s="2829"/>
      <c r="T25" s="2829"/>
      <c r="U25" s="2829"/>
      <c r="V25" s="2829"/>
      <c r="W25" s="2829"/>
      <c r="X25" s="2829"/>
      <c r="Y25" s="2829"/>
      <c r="Z25" s="2829"/>
      <c r="AA25" s="2829"/>
      <c r="AB25" s="2829"/>
      <c r="AC25" s="2829"/>
      <c r="AD25" s="2829"/>
      <c r="AE25" s="2829"/>
      <c r="AF25" s="2829"/>
      <c r="AG25" s="2829"/>
      <c r="AH25" s="2829"/>
      <c r="AI25" s="2829"/>
      <c r="AJ25" s="2829"/>
      <c r="AK25" s="2829"/>
    </row>
    <row r="26" spans="1:37">
      <c r="A26" s="3721"/>
      <c r="B26" s="2667" t="s">
        <v>619</v>
      </c>
      <c r="C26" s="3687" t="s">
        <v>610</v>
      </c>
      <c r="D26" s="3688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5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5"/>
      <c r="AD26" s="2655"/>
      <c r="AE26" s="2655"/>
      <c r="AF26" s="2655"/>
      <c r="AG26" s="2655"/>
      <c r="AH26" s="2655"/>
      <c r="AI26" s="2655"/>
      <c r="AJ26" s="2655"/>
      <c r="AK26" s="2831"/>
    </row>
    <row r="27" spans="1:37" ht="15.75" customHeight="1">
      <c r="A27" s="3721"/>
      <c r="B27" s="3705" t="s">
        <v>620</v>
      </c>
      <c r="C27" s="3702" t="s">
        <v>612</v>
      </c>
      <c r="D27" s="2593" t="s">
        <v>634</v>
      </c>
      <c r="E27" s="2603"/>
      <c r="F27" s="2603"/>
      <c r="G27" s="2603"/>
      <c r="H27" s="2603"/>
      <c r="I27" s="2603"/>
      <c r="J27" s="2603"/>
      <c r="K27" s="2603"/>
      <c r="L27" s="2603"/>
      <c r="M27" s="2603"/>
      <c r="N27" s="2603"/>
      <c r="O27" s="2603"/>
      <c r="P27" s="2603"/>
      <c r="Q27" s="2603"/>
      <c r="R27" s="2603"/>
      <c r="S27" s="2603"/>
      <c r="T27" s="2603"/>
      <c r="U27" s="2603"/>
      <c r="V27" s="2603"/>
      <c r="W27" s="2603"/>
      <c r="X27" s="2603"/>
      <c r="Y27" s="2603"/>
      <c r="Z27" s="2603"/>
      <c r="AA27" s="2603"/>
      <c r="AB27" s="2603"/>
      <c r="AC27" s="2603"/>
      <c r="AD27" s="2603"/>
      <c r="AE27" s="2603"/>
      <c r="AF27" s="2603"/>
      <c r="AG27" s="2603"/>
      <c r="AH27" s="2603"/>
      <c r="AI27" s="2603"/>
      <c r="AJ27" s="2603"/>
      <c r="AK27" s="2603"/>
    </row>
    <row r="28" spans="1:37" ht="15" customHeight="1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  <c r="AH28" s="2590"/>
      <c r="AI28" s="2590"/>
      <c r="AJ28" s="2590"/>
      <c r="AK28" s="2590"/>
    </row>
    <row r="29" spans="1:37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  <c r="AH29" s="2600"/>
      <c r="AI29" s="2600"/>
      <c r="AJ29" s="2600"/>
      <c r="AK29" s="2600"/>
    </row>
    <row r="30" spans="1:37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  <c r="AH30" s="2674"/>
      <c r="AI30" s="2674"/>
      <c r="AJ30" s="2674"/>
      <c r="AK30" s="2674"/>
    </row>
    <row r="31" spans="1:37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  <c r="AH31" s="2597"/>
      <c r="AI31" s="2597"/>
      <c r="AJ31" s="2597"/>
      <c r="AK31" s="2597"/>
    </row>
    <row r="32" spans="1:37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  <c r="AH32" s="2596"/>
      <c r="AI32" s="2596"/>
      <c r="AJ32" s="2596"/>
      <c r="AK32" s="2596"/>
    </row>
    <row r="33" spans="1:37" ht="14.25" customHeight="1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  <c r="AH33" s="2595"/>
      <c r="AI33" s="2595"/>
      <c r="AJ33" s="2595"/>
      <c r="AK33" s="2595"/>
    </row>
    <row r="34" spans="1:37" ht="14.25" customHeight="1">
      <c r="A34" s="3711" t="s">
        <v>706</v>
      </c>
      <c r="B34" s="3714" t="s">
        <v>608</v>
      </c>
      <c r="C34" s="3715"/>
      <c r="D34" s="3716"/>
      <c r="E34" s="2829"/>
      <c r="F34" s="2829"/>
      <c r="G34" s="2829"/>
      <c r="H34" s="2829"/>
      <c r="I34" s="2829"/>
      <c r="J34" s="2829"/>
      <c r="K34" s="2829"/>
      <c r="L34" s="2829"/>
      <c r="M34" s="2829"/>
      <c r="N34" s="2829"/>
      <c r="O34" s="2829"/>
      <c r="P34" s="2829"/>
      <c r="Q34" s="2829"/>
      <c r="R34" s="2829"/>
      <c r="S34" s="2829"/>
      <c r="T34" s="2829"/>
      <c r="U34" s="2829"/>
      <c r="V34" s="2829"/>
      <c r="W34" s="2829"/>
      <c r="X34" s="2829"/>
      <c r="Y34" s="2829"/>
      <c r="Z34" s="2829"/>
      <c r="AA34" s="2829"/>
      <c r="AB34" s="2829"/>
      <c r="AC34" s="2829"/>
      <c r="AD34" s="2829"/>
      <c r="AE34" s="2829"/>
      <c r="AF34" s="2829"/>
      <c r="AG34" s="2829"/>
      <c r="AH34" s="2829"/>
      <c r="AI34" s="2829"/>
      <c r="AJ34" s="2829"/>
      <c r="AK34" s="2829"/>
    </row>
    <row r="35" spans="1:37" ht="15" customHeight="1">
      <c r="A35" s="3712"/>
      <c r="B35" s="2668" t="s">
        <v>621</v>
      </c>
      <c r="C35" s="3687" t="s">
        <v>610</v>
      </c>
      <c r="D35" s="3688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5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5"/>
      <c r="AD35" s="2655"/>
      <c r="AE35" s="2655"/>
      <c r="AF35" s="2655"/>
      <c r="AG35" s="2655"/>
      <c r="AH35" s="2655"/>
      <c r="AI35" s="2655"/>
      <c r="AJ35" s="2655"/>
      <c r="AK35" s="2831"/>
    </row>
    <row r="36" spans="1:37">
      <c r="A36" s="3712"/>
      <c r="B36" s="3705" t="s">
        <v>622</v>
      </c>
      <c r="C36" s="3702" t="s">
        <v>612</v>
      </c>
      <c r="D36" s="2601" t="s">
        <v>634</v>
      </c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03"/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2603"/>
      <c r="AB36" s="2603"/>
      <c r="AC36" s="2603"/>
      <c r="AD36" s="2603"/>
      <c r="AE36" s="2603"/>
      <c r="AF36" s="2603"/>
      <c r="AG36" s="2603"/>
      <c r="AH36" s="2603"/>
      <c r="AI36" s="2603"/>
      <c r="AJ36" s="2603"/>
      <c r="AK36" s="2603"/>
    </row>
    <row r="37" spans="1:37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  <c r="AH37" s="2590"/>
      <c r="AI37" s="2590"/>
      <c r="AJ37" s="2590"/>
      <c r="AK37" s="2590"/>
    </row>
    <row r="38" spans="1:37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  <c r="AH38" s="2600"/>
      <c r="AI38" s="2600"/>
      <c r="AJ38" s="2600"/>
      <c r="AK38" s="2600"/>
    </row>
    <row r="39" spans="1:37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  <c r="AH39" s="2674"/>
      <c r="AI39" s="2674"/>
      <c r="AJ39" s="2674"/>
      <c r="AK39" s="2674"/>
    </row>
    <row r="40" spans="1:37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  <c r="AH40" s="2597"/>
      <c r="AI40" s="2597"/>
      <c r="AJ40" s="2597"/>
      <c r="AK40" s="2597"/>
    </row>
    <row r="41" spans="1:37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  <c r="AH41" s="2596"/>
      <c r="AI41" s="2596"/>
      <c r="AJ41" s="2596"/>
      <c r="AK41" s="2596"/>
    </row>
    <row r="42" spans="1:37" ht="15.75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  <c r="AH42" s="2595"/>
      <c r="AI42" s="2595"/>
      <c r="AJ42" s="2595"/>
      <c r="AK42" s="2595"/>
    </row>
    <row r="43" spans="1:37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  <c r="AH43" s="2829"/>
      <c r="AI43" s="2829"/>
      <c r="AJ43" s="2829"/>
      <c r="AK43" s="2829"/>
    </row>
    <row r="44" spans="1:37">
      <c r="A44" s="3733"/>
      <c r="B44" s="2669" t="s">
        <v>623</v>
      </c>
      <c r="C44" s="3687" t="s">
        <v>610</v>
      </c>
      <c r="D44" s="3688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4"/>
      <c r="AH44" s="3724"/>
      <c r="AI44" s="3724"/>
      <c r="AJ44" s="3724"/>
      <c r="AK44" s="3725"/>
    </row>
    <row r="45" spans="1:37" ht="15.75" customHeight="1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  <c r="AH45" s="2603"/>
      <c r="AI45" s="2603"/>
      <c r="AJ45" s="2603"/>
      <c r="AK45" s="2603"/>
    </row>
    <row r="46" spans="1:37" ht="15" customHeight="1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  <c r="AH46" s="2602"/>
      <c r="AI46" s="2602"/>
      <c r="AJ46" s="2602"/>
      <c r="AK46" s="2602"/>
    </row>
    <row r="47" spans="1:37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  <c r="AH47" s="2598"/>
      <c r="AI47" s="2598"/>
      <c r="AJ47" s="2598"/>
      <c r="AK47" s="2598"/>
    </row>
    <row r="48" spans="1:37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  <c r="AH48" s="2590"/>
      <c r="AI48" s="2590"/>
      <c r="AJ48" s="2590"/>
      <c r="AK48" s="2590"/>
    </row>
    <row r="49" spans="1:37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  <c r="AH49" s="2600"/>
      <c r="AI49" s="2600"/>
      <c r="AJ49" s="2600"/>
      <c r="AK49" s="2600"/>
    </row>
    <row r="50" spans="1:37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  <c r="AH50" s="2598"/>
      <c r="AI50" s="2598"/>
      <c r="AJ50" s="2598"/>
      <c r="AK50" s="2598"/>
    </row>
    <row r="51" spans="1:37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  <c r="AH51" s="2590"/>
      <c r="AI51" s="2590"/>
      <c r="AJ51" s="2590"/>
      <c r="AK51" s="2590"/>
    </row>
    <row r="52" spans="1:37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  <c r="AH52" s="2600"/>
      <c r="AI52" s="2600"/>
      <c r="AJ52" s="2600"/>
      <c r="AK52" s="2600"/>
    </row>
    <row r="53" spans="1:37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  <c r="AH53" s="2598"/>
      <c r="AI53" s="2598"/>
      <c r="AJ53" s="2598"/>
      <c r="AK53" s="2598"/>
    </row>
    <row r="54" spans="1:37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  <c r="AH54" s="2590"/>
      <c r="AI54" s="2590"/>
      <c r="AJ54" s="2590"/>
      <c r="AK54" s="2590"/>
    </row>
    <row r="55" spans="1:37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  <c r="AH55" s="2600"/>
      <c r="AI55" s="2600"/>
      <c r="AJ55" s="2600"/>
      <c r="AK55" s="2600"/>
    </row>
    <row r="56" spans="1:37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  <c r="AH56" s="2598"/>
      <c r="AI56" s="2598"/>
      <c r="AJ56" s="2598"/>
      <c r="AK56" s="2598"/>
    </row>
    <row r="57" spans="1:37" ht="15.75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  <c r="AH57" s="2587"/>
      <c r="AI57" s="2587"/>
      <c r="AJ57" s="2587"/>
      <c r="AK57" s="2587"/>
    </row>
    <row r="58" spans="1:37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623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  <c r="AH58" s="2623"/>
      <c r="AI58" s="2623"/>
      <c r="AJ58" s="2623"/>
      <c r="AK58" s="2623"/>
    </row>
    <row r="59" spans="1:37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4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  <c r="AH59" s="2654"/>
      <c r="AI59" s="2655"/>
      <c r="AJ59" s="2655"/>
      <c r="AK59" s="2655"/>
    </row>
    <row r="60" spans="1:37" ht="15.75" customHeight="1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63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  <c r="AH60" s="2663"/>
      <c r="AI60" s="2663"/>
      <c r="AJ60" s="2663"/>
      <c r="AK60" s="2663"/>
    </row>
    <row r="61" spans="1:37" ht="15" customHeight="1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  <c r="AH61" s="2636"/>
      <c r="AI61" s="2636"/>
      <c r="AJ61" s="2636"/>
      <c r="AK61" s="2636"/>
    </row>
    <row r="62" spans="1:37" ht="29.25" customHeight="1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  <c r="AH62" s="2639"/>
      <c r="AI62" s="2639"/>
      <c r="AJ62" s="2639"/>
      <c r="AK62" s="2639"/>
    </row>
    <row r="63" spans="1:37" ht="15" customHeight="1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  <c r="AJ63" s="2663"/>
      <c r="AK63" s="2663"/>
    </row>
    <row r="64" spans="1:37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  <c r="AH64" s="2636"/>
      <c r="AI64" s="2636"/>
      <c r="AJ64" s="2636"/>
      <c r="AK64" s="2636"/>
    </row>
    <row r="65" spans="1:60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  <c r="AH65" s="2639"/>
      <c r="AI65" s="2639"/>
      <c r="AJ65" s="2639"/>
      <c r="AK65" s="2639"/>
    </row>
    <row r="66" spans="1:60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  <c r="AH66" s="2663"/>
      <c r="AI66" s="2663"/>
      <c r="AJ66" s="2663"/>
      <c r="AK66" s="2663"/>
    </row>
    <row r="67" spans="1:60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  <c r="AH67" s="2636"/>
      <c r="AI67" s="2636"/>
      <c r="AJ67" s="2636"/>
      <c r="AK67" s="2636"/>
    </row>
    <row r="68" spans="1:60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  <c r="AH68" s="2639"/>
      <c r="AI68" s="2639"/>
      <c r="AJ68" s="2639"/>
      <c r="AK68" s="2639"/>
    </row>
    <row r="69" spans="1:60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  <c r="AH69" s="2632"/>
      <c r="AI69" s="2632"/>
      <c r="AJ69" s="2632"/>
      <c r="AK69" s="2632"/>
    </row>
    <row r="70" spans="1:60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  <c r="AH70" s="2635"/>
      <c r="AI70" s="2635"/>
      <c r="AJ70" s="2635"/>
      <c r="AK70" s="2635"/>
    </row>
    <row r="71" spans="1:60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  <c r="AH71" s="2652"/>
      <c r="AI71" s="2652"/>
      <c r="AJ71" s="2652"/>
      <c r="AK71" s="2652"/>
    </row>
    <row r="72" spans="1:60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  <c r="AH72" s="2632"/>
      <c r="AI72" s="2632"/>
      <c r="AJ72" s="2632"/>
      <c r="AK72" s="2632"/>
    </row>
    <row r="73" spans="1:60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  <c r="AH73" s="2635"/>
      <c r="AI73" s="2635"/>
      <c r="AJ73" s="2635"/>
      <c r="AK73" s="2635"/>
    </row>
    <row r="74" spans="1:60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  <c r="AH74" s="2652"/>
      <c r="AI74" s="2652"/>
      <c r="AJ74" s="2652"/>
      <c r="AK74" s="2652"/>
    </row>
    <row r="75" spans="1:60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  <c r="AH75" s="2630"/>
      <c r="AI75" s="2630"/>
      <c r="AJ75" s="2630"/>
      <c r="AK75" s="2630"/>
    </row>
    <row r="76" spans="1:60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  <c r="AH76" s="2671"/>
      <c r="AI76" s="2671"/>
      <c r="AJ76" s="2671"/>
      <c r="AK76" s="2671"/>
    </row>
    <row r="77" spans="1:60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  <c r="AH77" s="2652"/>
      <c r="AI77" s="2652"/>
      <c r="AJ77" s="2652"/>
      <c r="AK77" s="2652"/>
    </row>
    <row r="78" spans="1:60" ht="15.75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  <c r="AH78" s="2595"/>
      <c r="AI78" s="2595"/>
      <c r="AJ78" s="2595"/>
      <c r="AK78" s="2595"/>
      <c r="AL78" s="2709"/>
      <c r="AM78" s="2709"/>
      <c r="AN78" s="2709"/>
      <c r="AO78" s="2709"/>
      <c r="AP78" s="2709"/>
      <c r="AQ78" s="2709"/>
      <c r="AR78" s="2709"/>
      <c r="AS78" s="2709"/>
      <c r="AT78" s="2709"/>
      <c r="AU78" s="2709"/>
      <c r="AV78" s="2709"/>
      <c r="AW78" s="2709"/>
      <c r="AX78" s="2709"/>
      <c r="AY78" s="2709"/>
      <c r="AZ78" s="2709"/>
      <c r="BA78" s="2709"/>
      <c r="BB78" s="2709"/>
      <c r="BC78" s="2709"/>
      <c r="BD78" s="2709"/>
      <c r="BE78" s="2709"/>
      <c r="BF78" s="2709"/>
      <c r="BG78" s="2709"/>
      <c r="BH78" s="2709"/>
    </row>
    <row r="79" spans="1:60" ht="15.7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  <c r="AH79" s="2829"/>
      <c r="AI79" s="2829"/>
      <c r="AJ79" s="2829"/>
      <c r="AK79" s="2829"/>
      <c r="AL79" s="2709"/>
      <c r="AM79" s="2709"/>
      <c r="AN79" s="2709"/>
      <c r="AO79" s="2709"/>
      <c r="AP79" s="2709"/>
      <c r="AQ79" s="2709"/>
      <c r="AR79" s="2709"/>
      <c r="AS79" s="2709"/>
      <c r="AT79" s="2709"/>
      <c r="AU79" s="2709"/>
      <c r="AV79" s="2709"/>
      <c r="AW79" s="2709"/>
      <c r="AX79" s="2709"/>
      <c r="AY79" s="2709"/>
      <c r="AZ79" s="2709"/>
      <c r="BA79" s="2709"/>
      <c r="BB79" s="2709"/>
      <c r="BC79" s="2709"/>
      <c r="BD79" s="2709"/>
      <c r="BE79" s="2709"/>
      <c r="BF79" s="2709"/>
      <c r="BG79" s="2709"/>
      <c r="BH79" s="2709"/>
    </row>
    <row r="80" spans="1:60" ht="52.5" customHeight="1">
      <c r="A80" s="3736"/>
      <c r="B80" s="2670" t="s">
        <v>713</v>
      </c>
      <c r="C80" s="3687" t="s">
        <v>610</v>
      </c>
      <c r="D80" s="3688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655"/>
      <c r="AH80" s="2655"/>
      <c r="AI80" s="2655"/>
      <c r="AJ80" s="2655"/>
      <c r="AK80" s="2831"/>
    </row>
    <row r="81" spans="1:37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  <c r="AH81" s="2642"/>
      <c r="AI81" s="2642"/>
      <c r="AJ81" s="2642"/>
      <c r="AK81" s="2642"/>
    </row>
    <row r="82" spans="1:37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  <c r="AH82" s="2636"/>
      <c r="AI82" s="2636"/>
      <c r="AJ82" s="2636"/>
      <c r="AK82" s="2636"/>
    </row>
    <row r="83" spans="1:37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  <c r="AH83" s="2639"/>
      <c r="AI83" s="2639"/>
      <c r="AJ83" s="2639"/>
      <c r="AK83" s="2639"/>
    </row>
    <row r="84" spans="1:37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  <c r="AH84" s="2663"/>
      <c r="AI84" s="2663"/>
      <c r="AJ84" s="2663"/>
      <c r="AK84" s="2663"/>
    </row>
    <row r="85" spans="1:37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  <c r="AH85" s="2636"/>
      <c r="AI85" s="2636"/>
      <c r="AJ85" s="2636"/>
      <c r="AK85" s="2636"/>
    </row>
    <row r="86" spans="1:37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  <c r="AH86" s="2639"/>
      <c r="AI86" s="2639"/>
      <c r="AJ86" s="2639"/>
      <c r="AK86" s="2639"/>
    </row>
    <row r="87" spans="1:37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  <c r="AH87" s="2630"/>
      <c r="AI87" s="2630"/>
      <c r="AJ87" s="2630"/>
      <c r="AK87" s="2630"/>
    </row>
    <row r="88" spans="1:37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  <c r="AH88" s="2635"/>
      <c r="AI88" s="2635"/>
      <c r="AJ88" s="2635"/>
      <c r="AK88" s="2635"/>
    </row>
    <row r="89" spans="1:37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  <c r="AH89" s="2671"/>
      <c r="AI89" s="2671"/>
      <c r="AJ89" s="2671"/>
      <c r="AK89" s="2671"/>
    </row>
    <row r="90" spans="1:37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  <c r="AH90" s="2632"/>
      <c r="AI90" s="2632"/>
      <c r="AJ90" s="2632"/>
      <c r="AK90" s="2632"/>
    </row>
    <row r="91" spans="1:37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  <c r="AH91" s="2635"/>
      <c r="AI91" s="2635"/>
      <c r="AJ91" s="2635"/>
      <c r="AK91" s="2635"/>
    </row>
    <row r="92" spans="1:37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  <c r="AH92" s="2652"/>
      <c r="AI92" s="2652"/>
      <c r="AJ92" s="2652"/>
      <c r="AK92" s="2652"/>
    </row>
    <row r="93" spans="1:37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  <c r="AH93" s="2813"/>
      <c r="AI93" s="2813"/>
      <c r="AJ93" s="2813"/>
      <c r="AK93" s="2813"/>
    </row>
    <row r="94" spans="1:37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  <c r="AH94" s="2622"/>
      <c r="AI94" s="2622"/>
      <c r="AJ94" s="2622"/>
      <c r="AK94" s="2622"/>
    </row>
    <row r="95" spans="1:37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  <c r="AH95" s="2815"/>
      <c r="AI95" s="2815"/>
      <c r="AJ95" s="2815"/>
      <c r="AK95" s="2815"/>
    </row>
    <row r="96" spans="1:37">
      <c r="A96" s="2585"/>
      <c r="B96" s="2584"/>
      <c r="C96" s="2584"/>
      <c r="D96" s="2584"/>
      <c r="E96" s="2584"/>
      <c r="F96" s="2584"/>
      <c r="G96" s="2584"/>
      <c r="H96" s="2584"/>
      <c r="I96" s="2584"/>
      <c r="J96" s="2584"/>
      <c r="K96" s="2584"/>
      <c r="L96" s="2584"/>
      <c r="M96" s="2583"/>
      <c r="N96" s="2580"/>
      <c r="O96" s="2582"/>
      <c r="P96" s="2582"/>
    </row>
    <row r="97" spans="1:16">
      <c r="A97" s="2585"/>
      <c r="B97" s="2584"/>
      <c r="C97" s="2584"/>
      <c r="D97" s="2584"/>
      <c r="E97" s="2584"/>
      <c r="F97" s="2584"/>
      <c r="G97" s="2584"/>
      <c r="H97" s="2584"/>
      <c r="I97" s="2584"/>
      <c r="J97" s="2584"/>
      <c r="K97" s="2584"/>
      <c r="L97" s="2584"/>
      <c r="M97" s="2583"/>
      <c r="N97" s="2580"/>
      <c r="O97" s="2582"/>
      <c r="P97" s="2582"/>
    </row>
  </sheetData>
  <mergeCells count="73">
    <mergeCell ref="C59:D59"/>
    <mergeCell ref="B60:B62"/>
    <mergeCell ref="C60:C62"/>
    <mergeCell ref="B66:B68"/>
    <mergeCell ref="C66:C68"/>
    <mergeCell ref="B69:B71"/>
    <mergeCell ref="A95:D95"/>
    <mergeCell ref="C75:C77"/>
    <mergeCell ref="B78:D78"/>
    <mergeCell ref="A79:A93"/>
    <mergeCell ref="C80:D80"/>
    <mergeCell ref="B81:B83"/>
    <mergeCell ref="C81:C83"/>
    <mergeCell ref="B84:B86"/>
    <mergeCell ref="C84:C86"/>
    <mergeCell ref="B87:B89"/>
    <mergeCell ref="C87:C89"/>
    <mergeCell ref="A58:A78"/>
    <mergeCell ref="B58:D58"/>
    <mergeCell ref="E44:P44"/>
    <mergeCell ref="Q44:AB44"/>
    <mergeCell ref="AC44:AG44"/>
    <mergeCell ref="AH44:AK44"/>
    <mergeCell ref="B45:B47"/>
    <mergeCell ref="C45:C47"/>
    <mergeCell ref="A43:A57"/>
    <mergeCell ref="B43:D43"/>
    <mergeCell ref="C44:D44"/>
    <mergeCell ref="B48:B50"/>
    <mergeCell ref="C48:C50"/>
    <mergeCell ref="B51:B53"/>
    <mergeCell ref="C54:C56"/>
    <mergeCell ref="B57:D57"/>
    <mergeCell ref="A10:A24"/>
    <mergeCell ref="B36:B41"/>
    <mergeCell ref="C36:C38"/>
    <mergeCell ref="C39:C41"/>
    <mergeCell ref="B42:D42"/>
    <mergeCell ref="A34:A42"/>
    <mergeCell ref="A25:A33"/>
    <mergeCell ref="B25:D25"/>
    <mergeCell ref="C26:D26"/>
    <mergeCell ref="B27:B32"/>
    <mergeCell ref="C27:C29"/>
    <mergeCell ref="C30:C32"/>
    <mergeCell ref="B33:D33"/>
    <mergeCell ref="B34:D34"/>
    <mergeCell ref="C35:D35"/>
    <mergeCell ref="C12:C14"/>
    <mergeCell ref="B24:D24"/>
    <mergeCell ref="C9:D9"/>
    <mergeCell ref="B10:D10"/>
    <mergeCell ref="C11:D11"/>
    <mergeCell ref="B93:D93"/>
    <mergeCell ref="B21:B23"/>
    <mergeCell ref="C21:C23"/>
    <mergeCell ref="C51:C53"/>
    <mergeCell ref="B54:B56"/>
    <mergeCell ref="B15:B17"/>
    <mergeCell ref="C15:C17"/>
    <mergeCell ref="B18:B20"/>
    <mergeCell ref="C18:C20"/>
    <mergeCell ref="B12:B14"/>
    <mergeCell ref="B63:B65"/>
    <mergeCell ref="C63:C65"/>
    <mergeCell ref="A94:D94"/>
    <mergeCell ref="C69:C71"/>
    <mergeCell ref="B72:B74"/>
    <mergeCell ref="C72:C74"/>
    <mergeCell ref="B75:B77"/>
    <mergeCell ref="B79:D79"/>
    <mergeCell ref="B90:B92"/>
    <mergeCell ref="C90:C92"/>
  </mergeCell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opLeftCell="A49" zoomScale="75" zoomScaleNormal="75" workbookViewId="0">
      <selection activeCell="B80" sqref="B80:B89"/>
    </sheetView>
  </sheetViews>
  <sheetFormatPr defaultRowHeight="15"/>
  <cols>
    <col min="1" max="1" width="14.85546875" style="2677" customWidth="1"/>
    <col min="2" max="2" width="17.28515625" style="2677" customWidth="1"/>
    <col min="3" max="3" width="9.28515625" style="2677" customWidth="1"/>
    <col min="4" max="4" width="12.85546875" style="2677" customWidth="1"/>
    <col min="5" max="21" width="6.42578125" style="2677" customWidth="1"/>
    <col min="22" max="22" width="8.42578125" style="2677" customWidth="1"/>
    <col min="23" max="25" width="6.140625" style="2677" customWidth="1"/>
    <col min="26" max="26" width="8.42578125" style="2677" customWidth="1"/>
    <col min="27" max="27" width="7.28515625" style="2677" customWidth="1"/>
    <col min="28" max="28" width="8.42578125" style="2677" customWidth="1"/>
    <col min="29" max="37" width="6.85546875" style="2677" customWidth="1"/>
    <col min="38" max="42" width="11" style="2677" customWidth="1"/>
    <col min="43" max="16384" width="9.140625" style="2677"/>
  </cols>
  <sheetData>
    <row r="1" spans="1:37" ht="18.75">
      <c r="A1" s="2676" t="s">
        <v>657</v>
      </c>
      <c r="E1" s="2721"/>
    </row>
    <row r="2" spans="1:37" ht="18.75">
      <c r="A2" s="2678" t="s">
        <v>599</v>
      </c>
      <c r="E2" s="2721"/>
    </row>
    <row r="3" spans="1:37" ht="18.75">
      <c r="A3" s="2679" t="s">
        <v>601</v>
      </c>
      <c r="E3" s="2721"/>
    </row>
    <row r="4" spans="1:37" ht="18.75">
      <c r="A4" s="2680" t="s">
        <v>659</v>
      </c>
      <c r="E4" s="2722"/>
    </row>
    <row r="5" spans="1:37" ht="19.5" thickBot="1">
      <c r="A5" s="2680" t="s">
        <v>656</v>
      </c>
      <c r="E5" s="2721"/>
      <c r="R5" s="2723"/>
      <c r="S5" s="2723"/>
      <c r="T5" s="2723"/>
      <c r="U5" s="2723"/>
      <c r="V5" s="2723"/>
      <c r="W5" s="2723"/>
    </row>
    <row r="6" spans="1:37" s="2683" customFormat="1" ht="60.75" customHeight="1">
      <c r="A6" s="2681"/>
      <c r="B6" s="2682"/>
      <c r="D6" s="2808" t="s">
        <v>366</v>
      </c>
      <c r="E6" s="2845" t="s">
        <v>163</v>
      </c>
      <c r="F6" s="2846" t="s">
        <v>165</v>
      </c>
      <c r="G6" s="2847" t="s">
        <v>168</v>
      </c>
      <c r="H6" s="2847" t="s">
        <v>335</v>
      </c>
      <c r="I6" s="2847" t="s">
        <v>367</v>
      </c>
      <c r="J6" s="2848" t="s">
        <v>170</v>
      </c>
      <c r="K6" s="2847" t="s">
        <v>172</v>
      </c>
      <c r="L6" s="2846" t="s">
        <v>174</v>
      </c>
      <c r="M6" s="2847" t="s">
        <v>177</v>
      </c>
      <c r="N6" s="2847" t="s">
        <v>180</v>
      </c>
      <c r="O6" s="2847" t="s">
        <v>183</v>
      </c>
      <c r="P6" s="2847" t="s">
        <v>185</v>
      </c>
      <c r="Q6" s="2847" t="s">
        <v>310</v>
      </c>
      <c r="R6" s="2849" t="s">
        <v>302</v>
      </c>
      <c r="S6" s="2849" t="s">
        <v>299</v>
      </c>
      <c r="T6" s="2847" t="s">
        <v>294</v>
      </c>
      <c r="U6" s="2847" t="s">
        <v>187</v>
      </c>
      <c r="V6" s="2847" t="s">
        <v>281</v>
      </c>
      <c r="W6" s="2850" t="s">
        <v>274</v>
      </c>
      <c r="X6" s="2847" t="s">
        <v>189</v>
      </c>
      <c r="Y6" s="2847" t="s">
        <v>191</v>
      </c>
      <c r="Z6" s="2847" t="s">
        <v>193</v>
      </c>
      <c r="AA6" s="2847" t="s">
        <v>263</v>
      </c>
      <c r="AB6" s="2847" t="s">
        <v>368</v>
      </c>
      <c r="AC6" s="2847" t="s">
        <v>260</v>
      </c>
      <c r="AD6" s="2846" t="s">
        <v>195</v>
      </c>
      <c r="AE6" s="2846" t="s">
        <v>198</v>
      </c>
      <c r="AF6" s="2847" t="s">
        <v>242</v>
      </c>
      <c r="AG6" s="2847" t="s">
        <v>200</v>
      </c>
      <c r="AH6" s="2847" t="s">
        <v>231</v>
      </c>
      <c r="AI6" s="2847" t="s">
        <v>369</v>
      </c>
      <c r="AJ6" s="2847" t="s">
        <v>227</v>
      </c>
      <c r="AK6" s="2847" t="s">
        <v>223</v>
      </c>
    </row>
    <row r="7" spans="1:37" s="2690" customFormat="1" ht="132.75" customHeight="1">
      <c r="D7" s="2809" t="s">
        <v>371</v>
      </c>
      <c r="E7" s="2842" t="s">
        <v>372</v>
      </c>
      <c r="F7" s="2833" t="s">
        <v>373</v>
      </c>
      <c r="G7" s="2833" t="s">
        <v>374</v>
      </c>
      <c r="H7" s="2833" t="s">
        <v>375</v>
      </c>
      <c r="I7" s="2833" t="s">
        <v>376</v>
      </c>
      <c r="J7" s="2842" t="s">
        <v>169</v>
      </c>
      <c r="K7" s="2833" t="s">
        <v>171</v>
      </c>
      <c r="L7" s="2833" t="s">
        <v>173</v>
      </c>
      <c r="M7" s="2833" t="s">
        <v>176</v>
      </c>
      <c r="N7" s="2833" t="s">
        <v>179</v>
      </c>
      <c r="O7" s="2833" t="s">
        <v>182</v>
      </c>
      <c r="P7" s="2833" t="s">
        <v>184</v>
      </c>
      <c r="Q7" s="2833" t="s">
        <v>311</v>
      </c>
      <c r="R7" s="2833" t="s">
        <v>377</v>
      </c>
      <c r="S7" s="2833" t="s">
        <v>300</v>
      </c>
      <c r="T7" s="2833" t="s">
        <v>295</v>
      </c>
      <c r="U7" s="2833" t="s">
        <v>186</v>
      </c>
      <c r="V7" s="2833" t="s">
        <v>378</v>
      </c>
      <c r="W7" s="2833" t="s">
        <v>379</v>
      </c>
      <c r="X7" s="2843" t="s">
        <v>380</v>
      </c>
      <c r="Y7" s="2833" t="s">
        <v>190</v>
      </c>
      <c r="Z7" s="2832" t="s">
        <v>381</v>
      </c>
      <c r="AA7" s="2832" t="s">
        <v>264</v>
      </c>
      <c r="AB7" s="2832" t="s">
        <v>382</v>
      </c>
      <c r="AC7" s="2832" t="s">
        <v>383</v>
      </c>
      <c r="AD7" s="2833" t="s">
        <v>194</v>
      </c>
      <c r="AE7" s="2833" t="s">
        <v>197</v>
      </c>
      <c r="AF7" s="2833" t="s">
        <v>243</v>
      </c>
      <c r="AG7" s="2832" t="s">
        <v>384</v>
      </c>
      <c r="AH7" s="2832" t="s">
        <v>385</v>
      </c>
      <c r="AI7" s="2833" t="s">
        <v>386</v>
      </c>
      <c r="AJ7" s="2832" t="s">
        <v>649</v>
      </c>
      <c r="AK7" s="2833" t="s">
        <v>224</v>
      </c>
    </row>
    <row r="8" spans="1:37" s="2690" customFormat="1" ht="30">
      <c r="A8" s="2677"/>
      <c r="B8" s="2677"/>
      <c r="C8" s="2677"/>
      <c r="D8" s="2818" t="s">
        <v>603</v>
      </c>
      <c r="E8" s="2834"/>
      <c r="F8" s="2835"/>
      <c r="G8" s="2835"/>
      <c r="H8" s="2835"/>
      <c r="I8" s="2836"/>
      <c r="J8" s="2836"/>
      <c r="K8" s="2836"/>
      <c r="L8" s="2836"/>
      <c r="M8" s="2836"/>
      <c r="N8" s="2837"/>
      <c r="O8" s="2837"/>
      <c r="P8" s="2836"/>
      <c r="Q8" s="2838"/>
      <c r="R8" s="2837"/>
      <c r="S8" s="2839"/>
      <c r="T8" s="2839"/>
      <c r="U8" s="2836"/>
      <c r="V8" s="2840"/>
      <c r="W8" s="2840"/>
      <c r="X8" s="2840"/>
      <c r="Y8" s="2836"/>
      <c r="Z8" s="2841"/>
      <c r="AA8" s="2841"/>
      <c r="AB8" s="2841"/>
      <c r="AC8" s="2841"/>
      <c r="AD8" s="2841"/>
      <c r="AE8" s="2841"/>
      <c r="AF8" s="2841"/>
      <c r="AG8" s="2841"/>
      <c r="AH8" s="2841"/>
      <c r="AI8" s="2841"/>
      <c r="AJ8" s="2841"/>
      <c r="AK8" s="2841"/>
    </row>
    <row r="9" spans="1:37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  <c r="AH9" s="2827"/>
      <c r="AI9" s="2827"/>
      <c r="AJ9" s="2827"/>
      <c r="AK9" s="2827"/>
    </row>
    <row r="10" spans="1:37" ht="15" customHeight="1">
      <c r="A10" s="3681" t="s">
        <v>707</v>
      </c>
      <c r="B10" s="3684" t="s">
        <v>608</v>
      </c>
      <c r="C10" s="3685"/>
      <c r="D10" s="3686"/>
      <c r="E10" s="2829"/>
      <c r="F10" s="2829"/>
      <c r="G10" s="2829"/>
      <c r="H10" s="2829"/>
      <c r="I10" s="2829"/>
      <c r="J10" s="2829"/>
      <c r="K10" s="2829"/>
      <c r="L10" s="2829"/>
      <c r="M10" s="2829"/>
      <c r="N10" s="2829"/>
      <c r="O10" s="2829"/>
      <c r="P10" s="2829"/>
      <c r="Q10" s="2829"/>
      <c r="R10" s="2829"/>
      <c r="S10" s="2829"/>
      <c r="T10" s="2829"/>
      <c r="U10" s="2829"/>
      <c r="V10" s="2829"/>
      <c r="W10" s="2829"/>
      <c r="X10" s="2829"/>
      <c r="Y10" s="2829"/>
      <c r="Z10" s="2829"/>
      <c r="AA10" s="2829"/>
      <c r="AB10" s="2829"/>
      <c r="AC10" s="2829"/>
      <c r="AD10" s="2829"/>
      <c r="AE10" s="2829"/>
      <c r="AF10" s="2829"/>
      <c r="AG10" s="2829"/>
      <c r="AH10" s="2620"/>
      <c r="AI10" s="2620"/>
      <c r="AJ10" s="2620"/>
      <c r="AK10" s="2620"/>
    </row>
    <row r="11" spans="1:37">
      <c r="A11" s="3682"/>
      <c r="B11" s="2666" t="s">
        <v>616</v>
      </c>
      <c r="C11" s="3687" t="s">
        <v>610</v>
      </c>
      <c r="D11" s="3688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5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5"/>
      <c r="AD11" s="2655"/>
      <c r="AE11" s="2655"/>
      <c r="AF11" s="2655"/>
      <c r="AG11" s="2655"/>
      <c r="AH11" s="2655"/>
      <c r="AI11" s="2655"/>
      <c r="AJ11" s="2655"/>
      <c r="AK11" s="2831"/>
    </row>
    <row r="12" spans="1:37">
      <c r="A12" s="3682"/>
      <c r="B12" s="3726" t="s">
        <v>617</v>
      </c>
      <c r="C12" s="3689" t="s">
        <v>612</v>
      </c>
      <c r="D12" s="2662" t="s">
        <v>634</v>
      </c>
      <c r="E12" s="2642"/>
      <c r="F12" s="2642"/>
      <c r="G12" s="2642"/>
      <c r="H12" s="2642"/>
      <c r="I12" s="2642"/>
      <c r="J12" s="2642"/>
      <c r="K12" s="2642"/>
      <c r="L12" s="2642"/>
      <c r="M12" s="2642"/>
      <c r="N12" s="2642"/>
      <c r="O12" s="2642"/>
      <c r="P12" s="2642"/>
      <c r="Q12" s="2642"/>
      <c r="R12" s="2642"/>
      <c r="S12" s="2642"/>
      <c r="T12" s="2642"/>
      <c r="U12" s="2642"/>
      <c r="V12" s="2642"/>
      <c r="W12" s="2642"/>
      <c r="X12" s="2642"/>
      <c r="Y12" s="2642"/>
      <c r="Z12" s="2642"/>
      <c r="AA12" s="2642"/>
      <c r="AB12" s="2642"/>
      <c r="AC12" s="2642"/>
      <c r="AD12" s="2642"/>
      <c r="AE12" s="2642"/>
      <c r="AF12" s="2642"/>
      <c r="AG12" s="2642"/>
      <c r="AH12" s="2642"/>
      <c r="AI12" s="2642"/>
      <c r="AJ12" s="2642"/>
      <c r="AK12" s="2642"/>
    </row>
    <row r="13" spans="1:37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  <c r="AH13" s="2636"/>
      <c r="AI13" s="2636"/>
      <c r="AJ13" s="2636"/>
      <c r="AK13" s="2636"/>
    </row>
    <row r="14" spans="1:37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  <c r="AH14" s="2639"/>
      <c r="AI14" s="2639"/>
      <c r="AJ14" s="2639"/>
      <c r="AK14" s="2639"/>
    </row>
    <row r="15" spans="1:37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  <c r="AH15" s="2663"/>
      <c r="AI15" s="2663"/>
      <c r="AJ15" s="2663"/>
      <c r="AK15" s="2663"/>
    </row>
    <row r="16" spans="1:37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  <c r="AH16" s="2636"/>
      <c r="AI16" s="2636"/>
      <c r="AJ16" s="2636"/>
      <c r="AK16" s="2636"/>
    </row>
    <row r="17" spans="1:37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  <c r="AH17" s="2639"/>
      <c r="AI17" s="2639"/>
      <c r="AJ17" s="2639"/>
      <c r="AK17" s="2639"/>
    </row>
    <row r="18" spans="1:37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  <c r="AH18" s="2632"/>
      <c r="AI18" s="2632"/>
      <c r="AJ18" s="2632"/>
      <c r="AK18" s="2632"/>
    </row>
    <row r="19" spans="1:37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  <c r="AH19" s="2635"/>
      <c r="AI19" s="2635"/>
      <c r="AJ19" s="2635"/>
      <c r="AK19" s="2635"/>
    </row>
    <row r="20" spans="1:37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  <c r="AH20" s="2652"/>
      <c r="AI20" s="2652"/>
      <c r="AJ20" s="2652"/>
      <c r="AK20" s="2652"/>
    </row>
    <row r="21" spans="1:37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  <c r="AH21" s="2632"/>
      <c r="AI21" s="2632"/>
      <c r="AJ21" s="2632"/>
      <c r="AK21" s="2632"/>
    </row>
    <row r="22" spans="1:37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  <c r="AH22" s="2635"/>
      <c r="AI22" s="2635"/>
      <c r="AJ22" s="2635"/>
      <c r="AK22" s="2635"/>
    </row>
    <row r="23" spans="1:37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  <c r="AH23" s="2652"/>
      <c r="AI23" s="2652"/>
      <c r="AJ23" s="2652"/>
      <c r="AK23" s="2652"/>
    </row>
    <row r="24" spans="1:37" ht="15.75" customHeight="1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  <c r="AH24" s="2587"/>
      <c r="AI24" s="2587"/>
      <c r="AJ24" s="2587"/>
      <c r="AK24" s="2587"/>
    </row>
    <row r="25" spans="1:37">
      <c r="A25" s="3720" t="s">
        <v>708</v>
      </c>
      <c r="B25" s="3714" t="s">
        <v>608</v>
      </c>
      <c r="C25" s="3715"/>
      <c r="D25" s="3716"/>
      <c r="E25" s="2829"/>
      <c r="F25" s="2829"/>
      <c r="G25" s="2829"/>
      <c r="H25" s="2829"/>
      <c r="I25" s="2829"/>
      <c r="J25" s="2829"/>
      <c r="K25" s="2829"/>
      <c r="L25" s="2829"/>
      <c r="M25" s="2829"/>
      <c r="N25" s="2829"/>
      <c r="O25" s="2829"/>
      <c r="P25" s="2829"/>
      <c r="Q25" s="2829"/>
      <c r="R25" s="2829"/>
      <c r="S25" s="2829"/>
      <c r="T25" s="2829"/>
      <c r="U25" s="2829"/>
      <c r="V25" s="2829"/>
      <c r="W25" s="2829"/>
      <c r="X25" s="2829"/>
      <c r="Y25" s="2829"/>
      <c r="Z25" s="2829"/>
      <c r="AA25" s="2829"/>
      <c r="AB25" s="2829"/>
      <c r="AC25" s="2829"/>
      <c r="AD25" s="2829"/>
      <c r="AE25" s="2829"/>
      <c r="AF25" s="2829"/>
      <c r="AG25" s="2829"/>
      <c r="AH25" s="2829"/>
      <c r="AI25" s="2829"/>
      <c r="AJ25" s="2829"/>
      <c r="AK25" s="2829"/>
    </row>
    <row r="26" spans="1:37">
      <c r="A26" s="3721"/>
      <c r="B26" s="2667" t="s">
        <v>619</v>
      </c>
      <c r="C26" s="3687" t="s">
        <v>610</v>
      </c>
      <c r="D26" s="3688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5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5"/>
      <c r="AD26" s="2655"/>
      <c r="AE26" s="2655"/>
      <c r="AF26" s="2655"/>
      <c r="AG26" s="2655"/>
      <c r="AH26" s="2655"/>
      <c r="AI26" s="2655"/>
      <c r="AJ26" s="2655"/>
      <c r="AK26" s="2831"/>
    </row>
    <row r="27" spans="1:37">
      <c r="A27" s="3721"/>
      <c r="B27" s="3705" t="s">
        <v>620</v>
      </c>
      <c r="C27" s="3702" t="s">
        <v>612</v>
      </c>
      <c r="D27" s="2593" t="s">
        <v>634</v>
      </c>
      <c r="E27" s="2603"/>
      <c r="F27" s="2603"/>
      <c r="G27" s="2603"/>
      <c r="H27" s="2603"/>
      <c r="I27" s="2603"/>
      <c r="J27" s="2603"/>
      <c r="K27" s="2603"/>
      <c r="L27" s="2603"/>
      <c r="M27" s="2603"/>
      <c r="N27" s="2603"/>
      <c r="O27" s="2603"/>
      <c r="P27" s="2603"/>
      <c r="Q27" s="2603"/>
      <c r="R27" s="2603"/>
      <c r="S27" s="2603"/>
      <c r="T27" s="2603"/>
      <c r="U27" s="2603"/>
      <c r="V27" s="2603"/>
      <c r="W27" s="2603"/>
      <c r="X27" s="2603"/>
      <c r="Y27" s="2603"/>
      <c r="Z27" s="2603"/>
      <c r="AA27" s="2603"/>
      <c r="AB27" s="2603"/>
      <c r="AC27" s="2603"/>
      <c r="AD27" s="2603"/>
      <c r="AE27" s="2603"/>
      <c r="AF27" s="2603"/>
      <c r="AG27" s="2603"/>
      <c r="AH27" s="2603"/>
      <c r="AI27" s="2603"/>
      <c r="AJ27" s="2603"/>
      <c r="AK27" s="2603"/>
    </row>
    <row r="28" spans="1:37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  <c r="AH28" s="2590"/>
      <c r="AI28" s="2590"/>
      <c r="AJ28" s="2590"/>
      <c r="AK28" s="2590"/>
    </row>
    <row r="29" spans="1:37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  <c r="AH29" s="2600"/>
      <c r="AI29" s="2600"/>
      <c r="AJ29" s="2600"/>
      <c r="AK29" s="2600"/>
    </row>
    <row r="30" spans="1:37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  <c r="AH30" s="2674"/>
      <c r="AI30" s="2674"/>
      <c r="AJ30" s="2674"/>
      <c r="AK30" s="2674"/>
    </row>
    <row r="31" spans="1:37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  <c r="AH31" s="2597"/>
      <c r="AI31" s="2597"/>
      <c r="AJ31" s="2597"/>
      <c r="AK31" s="2597"/>
    </row>
    <row r="32" spans="1:37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  <c r="AH32" s="2596"/>
      <c r="AI32" s="2596"/>
      <c r="AJ32" s="2596"/>
      <c r="AK32" s="2596"/>
    </row>
    <row r="33" spans="1:37" ht="15.75" customHeight="1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  <c r="AH33" s="2595"/>
      <c r="AI33" s="2595"/>
      <c r="AJ33" s="2595"/>
      <c r="AK33" s="2595"/>
    </row>
    <row r="34" spans="1:37" ht="15" customHeight="1">
      <c r="A34" s="3711" t="s">
        <v>706</v>
      </c>
      <c r="B34" s="3714" t="s">
        <v>608</v>
      </c>
      <c r="C34" s="3715"/>
      <c r="D34" s="3716"/>
      <c r="E34" s="2829"/>
      <c r="F34" s="2829"/>
      <c r="G34" s="2829"/>
      <c r="H34" s="2829"/>
      <c r="I34" s="2829"/>
      <c r="J34" s="2829"/>
      <c r="K34" s="2829"/>
      <c r="L34" s="2829"/>
      <c r="M34" s="2829"/>
      <c r="N34" s="2829"/>
      <c r="O34" s="2829"/>
      <c r="P34" s="2829"/>
      <c r="Q34" s="2829"/>
      <c r="R34" s="2829"/>
      <c r="S34" s="2829"/>
      <c r="T34" s="2829"/>
      <c r="U34" s="2829"/>
      <c r="V34" s="2829"/>
      <c r="W34" s="2829"/>
      <c r="X34" s="2829"/>
      <c r="Y34" s="2829"/>
      <c r="Z34" s="2829"/>
      <c r="AA34" s="2829"/>
      <c r="AB34" s="2829"/>
      <c r="AC34" s="2829"/>
      <c r="AD34" s="2829"/>
      <c r="AE34" s="2829"/>
      <c r="AF34" s="2829"/>
      <c r="AG34" s="2829"/>
      <c r="AH34" s="2829"/>
      <c r="AI34" s="2829"/>
      <c r="AJ34" s="2829"/>
      <c r="AK34" s="2829"/>
    </row>
    <row r="35" spans="1:37">
      <c r="A35" s="3712"/>
      <c r="B35" s="2668" t="s">
        <v>621</v>
      </c>
      <c r="C35" s="3687" t="s">
        <v>610</v>
      </c>
      <c r="D35" s="3688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5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5"/>
      <c r="AD35" s="2655"/>
      <c r="AE35" s="2655"/>
      <c r="AF35" s="2655"/>
      <c r="AG35" s="2655"/>
      <c r="AH35" s="2655"/>
      <c r="AI35" s="2655"/>
      <c r="AJ35" s="2655"/>
      <c r="AK35" s="2831"/>
    </row>
    <row r="36" spans="1:37">
      <c r="A36" s="3712"/>
      <c r="B36" s="3705" t="s">
        <v>622</v>
      </c>
      <c r="C36" s="3702" t="s">
        <v>612</v>
      </c>
      <c r="D36" s="2601" t="s">
        <v>634</v>
      </c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03"/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2603"/>
      <c r="AB36" s="2603"/>
      <c r="AC36" s="2603"/>
      <c r="AD36" s="2603"/>
      <c r="AE36" s="2603"/>
      <c r="AF36" s="2603"/>
      <c r="AG36" s="2603"/>
      <c r="AH36" s="2603"/>
      <c r="AI36" s="2603"/>
      <c r="AJ36" s="2603"/>
      <c r="AK36" s="2603"/>
    </row>
    <row r="37" spans="1:37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  <c r="AH37" s="2590"/>
      <c r="AI37" s="2590"/>
      <c r="AJ37" s="2590"/>
      <c r="AK37" s="2590"/>
    </row>
    <row r="38" spans="1:37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  <c r="AH38" s="2600"/>
      <c r="AI38" s="2600"/>
      <c r="AJ38" s="2600"/>
      <c r="AK38" s="2600"/>
    </row>
    <row r="39" spans="1:37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  <c r="AH39" s="2674"/>
      <c r="AI39" s="2674"/>
      <c r="AJ39" s="2674"/>
      <c r="AK39" s="2674"/>
    </row>
    <row r="40" spans="1:37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  <c r="AH40" s="2597"/>
      <c r="AI40" s="2597"/>
      <c r="AJ40" s="2597"/>
      <c r="AK40" s="2597"/>
    </row>
    <row r="41" spans="1:37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  <c r="AH41" s="2596"/>
      <c r="AI41" s="2596"/>
      <c r="AJ41" s="2596"/>
      <c r="AK41" s="2596"/>
    </row>
    <row r="42" spans="1:37" ht="15.75" customHeight="1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  <c r="AH42" s="2595"/>
      <c r="AI42" s="2595"/>
      <c r="AJ42" s="2595"/>
      <c r="AK42" s="2595"/>
    </row>
    <row r="43" spans="1:37" ht="15" customHeight="1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  <c r="AH43" s="2829"/>
      <c r="AI43" s="2829"/>
      <c r="AJ43" s="2829"/>
      <c r="AK43" s="2829"/>
    </row>
    <row r="44" spans="1:37">
      <c r="A44" s="3733"/>
      <c r="B44" s="2669" t="s">
        <v>623</v>
      </c>
      <c r="C44" s="3687" t="s">
        <v>610</v>
      </c>
      <c r="D44" s="3688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4"/>
      <c r="AH44" s="3724"/>
      <c r="AI44" s="3724"/>
      <c r="AJ44" s="3724"/>
      <c r="AK44" s="3725"/>
    </row>
    <row r="45" spans="1:37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  <c r="AH45" s="2603"/>
      <c r="AI45" s="2603"/>
      <c r="AJ45" s="2603"/>
      <c r="AK45" s="2603"/>
    </row>
    <row r="46" spans="1:37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  <c r="AH46" s="2602"/>
      <c r="AI46" s="2602"/>
      <c r="AJ46" s="2602"/>
      <c r="AK46" s="2602"/>
    </row>
    <row r="47" spans="1:37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  <c r="AH47" s="2598"/>
      <c r="AI47" s="2598"/>
      <c r="AJ47" s="2598"/>
      <c r="AK47" s="2598"/>
    </row>
    <row r="48" spans="1:37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  <c r="AH48" s="2590"/>
      <c r="AI48" s="2590"/>
      <c r="AJ48" s="2590"/>
      <c r="AK48" s="2590"/>
    </row>
    <row r="49" spans="1:37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  <c r="AH49" s="2600"/>
      <c r="AI49" s="2600"/>
      <c r="AJ49" s="2600"/>
      <c r="AK49" s="2600"/>
    </row>
    <row r="50" spans="1:37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  <c r="AH50" s="2598"/>
      <c r="AI50" s="2598"/>
      <c r="AJ50" s="2598"/>
      <c r="AK50" s="2598"/>
    </row>
    <row r="51" spans="1:37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  <c r="AH51" s="2590"/>
      <c r="AI51" s="2590"/>
      <c r="AJ51" s="2590"/>
      <c r="AK51" s="2590"/>
    </row>
    <row r="52" spans="1:37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  <c r="AH52" s="2600"/>
      <c r="AI52" s="2600"/>
      <c r="AJ52" s="2600"/>
      <c r="AK52" s="2600"/>
    </row>
    <row r="53" spans="1:37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  <c r="AH53" s="2598"/>
      <c r="AI53" s="2598"/>
      <c r="AJ53" s="2598"/>
      <c r="AK53" s="2598"/>
    </row>
    <row r="54" spans="1:37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  <c r="AH54" s="2590"/>
      <c r="AI54" s="2590"/>
      <c r="AJ54" s="2590"/>
      <c r="AK54" s="2590"/>
    </row>
    <row r="55" spans="1:37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  <c r="AH55" s="2600"/>
      <c r="AI55" s="2600"/>
      <c r="AJ55" s="2600"/>
      <c r="AK55" s="2600"/>
    </row>
    <row r="56" spans="1:37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  <c r="AH56" s="2598"/>
      <c r="AI56" s="2598"/>
      <c r="AJ56" s="2598"/>
      <c r="AK56" s="2598"/>
    </row>
    <row r="57" spans="1:37" ht="15.75" customHeight="1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  <c r="AH57" s="2587"/>
      <c r="AI57" s="2587"/>
      <c r="AJ57" s="2587"/>
      <c r="AK57" s="2587"/>
    </row>
    <row r="58" spans="1:37" ht="15" customHeight="1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623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  <c r="AH58" s="2623"/>
      <c r="AI58" s="2623"/>
      <c r="AJ58" s="2623"/>
      <c r="AK58" s="2623"/>
    </row>
    <row r="59" spans="1:37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4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  <c r="AH59" s="2654"/>
      <c r="AI59" s="2655"/>
      <c r="AJ59" s="2655"/>
      <c r="AK59" s="2655"/>
    </row>
    <row r="60" spans="1:37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63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  <c r="AH60" s="2663"/>
      <c r="AI60" s="2663"/>
      <c r="AJ60" s="2663"/>
      <c r="AK60" s="2663"/>
    </row>
    <row r="61" spans="1:37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  <c r="AH61" s="2636"/>
      <c r="AI61" s="2636"/>
      <c r="AJ61" s="2636"/>
      <c r="AK61" s="2636"/>
    </row>
    <row r="62" spans="1:37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  <c r="AH62" s="2639"/>
      <c r="AI62" s="2639"/>
      <c r="AJ62" s="2639"/>
      <c r="AK62" s="2639"/>
    </row>
    <row r="63" spans="1:37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  <c r="AJ63" s="2663"/>
      <c r="AK63" s="2663"/>
    </row>
    <row r="64" spans="1:37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  <c r="AH64" s="2636"/>
      <c r="AI64" s="2636"/>
      <c r="AJ64" s="2636"/>
      <c r="AK64" s="2636"/>
    </row>
    <row r="65" spans="1:37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  <c r="AH65" s="2639"/>
      <c r="AI65" s="2639"/>
      <c r="AJ65" s="2639"/>
      <c r="AK65" s="2639"/>
    </row>
    <row r="66" spans="1:37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  <c r="AH66" s="2663"/>
      <c r="AI66" s="2663"/>
      <c r="AJ66" s="2663"/>
      <c r="AK66" s="2663"/>
    </row>
    <row r="67" spans="1:37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  <c r="AH67" s="2636"/>
      <c r="AI67" s="2636"/>
      <c r="AJ67" s="2636"/>
      <c r="AK67" s="2636"/>
    </row>
    <row r="68" spans="1:37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  <c r="AH68" s="2639"/>
      <c r="AI68" s="2639"/>
      <c r="AJ68" s="2639"/>
      <c r="AK68" s="2639"/>
    </row>
    <row r="69" spans="1:37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  <c r="AH69" s="2632"/>
      <c r="AI69" s="2632"/>
      <c r="AJ69" s="2632"/>
      <c r="AK69" s="2632"/>
    </row>
    <row r="70" spans="1:37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  <c r="AH70" s="2635"/>
      <c r="AI70" s="2635"/>
      <c r="AJ70" s="2635"/>
      <c r="AK70" s="2635"/>
    </row>
    <row r="71" spans="1:37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  <c r="AH71" s="2652"/>
      <c r="AI71" s="2652"/>
      <c r="AJ71" s="2652"/>
      <c r="AK71" s="2652"/>
    </row>
    <row r="72" spans="1:37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  <c r="AH72" s="2632"/>
      <c r="AI72" s="2632"/>
      <c r="AJ72" s="2632"/>
      <c r="AK72" s="2632"/>
    </row>
    <row r="73" spans="1:37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  <c r="AH73" s="2635"/>
      <c r="AI73" s="2635"/>
      <c r="AJ73" s="2635"/>
      <c r="AK73" s="2635"/>
    </row>
    <row r="74" spans="1:37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  <c r="AH74" s="2652"/>
      <c r="AI74" s="2652"/>
      <c r="AJ74" s="2652"/>
      <c r="AK74" s="2652"/>
    </row>
    <row r="75" spans="1:37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  <c r="AH75" s="2630"/>
      <c r="AI75" s="2630"/>
      <c r="AJ75" s="2630"/>
      <c r="AK75" s="2630"/>
    </row>
    <row r="76" spans="1:37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  <c r="AH76" s="2671"/>
      <c r="AI76" s="2671"/>
      <c r="AJ76" s="2671"/>
      <c r="AK76" s="2671"/>
    </row>
    <row r="77" spans="1:37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  <c r="AH77" s="2652"/>
      <c r="AI77" s="2652"/>
      <c r="AJ77" s="2652"/>
      <c r="AK77" s="2652"/>
    </row>
    <row r="78" spans="1:37" ht="15.75" customHeight="1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  <c r="AH78" s="2595"/>
      <c r="AI78" s="2595"/>
      <c r="AJ78" s="2595"/>
      <c r="AK78" s="2595"/>
    </row>
    <row r="79" spans="1:37" ht="1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  <c r="AH79" s="2829"/>
      <c r="AI79" s="2829"/>
      <c r="AJ79" s="2829"/>
      <c r="AK79" s="2829"/>
    </row>
    <row r="80" spans="1:37" ht="45" customHeight="1">
      <c r="A80" s="3736"/>
      <c r="B80" s="2670" t="s">
        <v>713</v>
      </c>
      <c r="C80" s="3687" t="s">
        <v>610</v>
      </c>
      <c r="D80" s="3688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655"/>
      <c r="AH80" s="2655"/>
      <c r="AI80" s="2655"/>
      <c r="AJ80" s="2655"/>
      <c r="AK80" s="2831"/>
    </row>
    <row r="81" spans="1:37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  <c r="AH81" s="2642"/>
      <c r="AI81" s="2642"/>
      <c r="AJ81" s="2642"/>
      <c r="AK81" s="2642"/>
    </row>
    <row r="82" spans="1:37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  <c r="AH82" s="2636"/>
      <c r="AI82" s="2636"/>
      <c r="AJ82" s="2636"/>
      <c r="AK82" s="2636"/>
    </row>
    <row r="83" spans="1:37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  <c r="AH83" s="2639"/>
      <c r="AI83" s="2639"/>
      <c r="AJ83" s="2639"/>
      <c r="AK83" s="2639"/>
    </row>
    <row r="84" spans="1:37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  <c r="AH84" s="2663"/>
      <c r="AI84" s="2663"/>
      <c r="AJ84" s="2663"/>
      <c r="AK84" s="2663"/>
    </row>
    <row r="85" spans="1:37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  <c r="AH85" s="2636"/>
      <c r="AI85" s="2636"/>
      <c r="AJ85" s="2636"/>
      <c r="AK85" s="2636"/>
    </row>
    <row r="86" spans="1:37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  <c r="AH86" s="2639"/>
      <c r="AI86" s="2639"/>
      <c r="AJ86" s="2639"/>
      <c r="AK86" s="2639"/>
    </row>
    <row r="87" spans="1:37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  <c r="AH87" s="2630"/>
      <c r="AI87" s="2630"/>
      <c r="AJ87" s="2630"/>
      <c r="AK87" s="2630"/>
    </row>
    <row r="88" spans="1:37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  <c r="AH88" s="2635"/>
      <c r="AI88" s="2635"/>
      <c r="AJ88" s="2635"/>
      <c r="AK88" s="2635"/>
    </row>
    <row r="89" spans="1:37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  <c r="AH89" s="2671"/>
      <c r="AI89" s="2671"/>
      <c r="AJ89" s="2671"/>
      <c r="AK89" s="2671"/>
    </row>
    <row r="90" spans="1:37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  <c r="AH90" s="2632"/>
      <c r="AI90" s="2632"/>
      <c r="AJ90" s="2632"/>
      <c r="AK90" s="2632"/>
    </row>
    <row r="91" spans="1:37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  <c r="AH91" s="2635"/>
      <c r="AI91" s="2635"/>
      <c r="AJ91" s="2635"/>
      <c r="AK91" s="2635"/>
    </row>
    <row r="92" spans="1:37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  <c r="AH92" s="2652"/>
      <c r="AI92" s="2652"/>
      <c r="AJ92" s="2652"/>
      <c r="AK92" s="2652"/>
    </row>
    <row r="93" spans="1:37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  <c r="AH93" s="2813"/>
      <c r="AI93" s="2813"/>
      <c r="AJ93" s="2813"/>
      <c r="AK93" s="2813"/>
    </row>
    <row r="94" spans="1:37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  <c r="AH94" s="2622"/>
      <c r="AI94" s="2622"/>
      <c r="AJ94" s="2622"/>
      <c r="AK94" s="2622"/>
    </row>
    <row r="95" spans="1:37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  <c r="AH95" s="2815"/>
      <c r="AI95" s="2815"/>
      <c r="AJ95" s="2815"/>
      <c r="AK95" s="2815"/>
    </row>
  </sheetData>
  <mergeCells count="73">
    <mergeCell ref="B90:B92"/>
    <mergeCell ref="C90:C92"/>
    <mergeCell ref="B93:D93"/>
    <mergeCell ref="A94:D94"/>
    <mergeCell ref="A95:D95"/>
    <mergeCell ref="C75:C77"/>
    <mergeCell ref="B78:D78"/>
    <mergeCell ref="A79:A93"/>
    <mergeCell ref="C80:D80"/>
    <mergeCell ref="B81:B83"/>
    <mergeCell ref="C81:C83"/>
    <mergeCell ref="B84:B86"/>
    <mergeCell ref="C84:C86"/>
    <mergeCell ref="B87:B89"/>
    <mergeCell ref="C87:C89"/>
    <mergeCell ref="A58:A78"/>
    <mergeCell ref="B58:D58"/>
    <mergeCell ref="C59:D59"/>
    <mergeCell ref="B60:B62"/>
    <mergeCell ref="C60:C62"/>
    <mergeCell ref="B63:B65"/>
    <mergeCell ref="C63:C65"/>
    <mergeCell ref="B66:B68"/>
    <mergeCell ref="C66:C68"/>
    <mergeCell ref="B69:B71"/>
    <mergeCell ref="E44:P44"/>
    <mergeCell ref="Q44:AB44"/>
    <mergeCell ref="AC44:AG44"/>
    <mergeCell ref="AH44:AK44"/>
    <mergeCell ref="B45:B47"/>
    <mergeCell ref="C45:C47"/>
    <mergeCell ref="B36:B41"/>
    <mergeCell ref="C36:C38"/>
    <mergeCell ref="C39:C41"/>
    <mergeCell ref="B42:D42"/>
    <mergeCell ref="A43:A57"/>
    <mergeCell ref="B43:D43"/>
    <mergeCell ref="C44:D44"/>
    <mergeCell ref="B48:B50"/>
    <mergeCell ref="C48:C50"/>
    <mergeCell ref="B51:B53"/>
    <mergeCell ref="A34:A42"/>
    <mergeCell ref="B24:D24"/>
    <mergeCell ref="A25:A33"/>
    <mergeCell ref="B25:D25"/>
    <mergeCell ref="C26:D26"/>
    <mergeCell ref="B27:B32"/>
    <mergeCell ref="C27:C29"/>
    <mergeCell ref="C30:C32"/>
    <mergeCell ref="B33:D33"/>
    <mergeCell ref="A10:A24"/>
    <mergeCell ref="B10:D10"/>
    <mergeCell ref="C12:C14"/>
    <mergeCell ref="B15:B17"/>
    <mergeCell ref="C15:C17"/>
    <mergeCell ref="B21:B23"/>
    <mergeCell ref="C21:C23"/>
    <mergeCell ref="C9:D9"/>
    <mergeCell ref="B18:B20"/>
    <mergeCell ref="C18:C20"/>
    <mergeCell ref="B79:D79"/>
    <mergeCell ref="C69:C71"/>
    <mergeCell ref="B72:B74"/>
    <mergeCell ref="C72:C74"/>
    <mergeCell ref="B75:B77"/>
    <mergeCell ref="C51:C53"/>
    <mergeCell ref="B54:B56"/>
    <mergeCell ref="C54:C56"/>
    <mergeCell ref="B57:D57"/>
    <mergeCell ref="B34:D34"/>
    <mergeCell ref="C35:D35"/>
    <mergeCell ref="C11:D11"/>
    <mergeCell ref="B12:B14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="87" zoomScaleNormal="87" workbookViewId="0">
      <selection activeCell="B80" sqref="B80:B89"/>
    </sheetView>
  </sheetViews>
  <sheetFormatPr defaultRowHeight="15"/>
  <cols>
    <col min="1" max="1" width="14.85546875" style="2677" customWidth="1"/>
    <col min="2" max="2" width="18.5703125" style="2677" customWidth="1"/>
    <col min="3" max="3" width="9.28515625" style="2677" customWidth="1"/>
    <col min="4" max="4" width="12.85546875" style="2677" customWidth="1"/>
    <col min="5" max="21" width="6.42578125" style="2677" customWidth="1"/>
    <col min="22" max="22" width="8.42578125" style="2677" customWidth="1"/>
    <col min="23" max="25" width="6.140625" style="2677" customWidth="1"/>
    <col min="26" max="26" width="8.42578125" style="2677" customWidth="1"/>
    <col min="27" max="27" width="7.28515625" style="2677" customWidth="1"/>
    <col min="28" max="28" width="8.42578125" style="2677" customWidth="1"/>
    <col min="29" max="33" width="6.85546875" style="2677" customWidth="1"/>
    <col min="34" max="16384" width="9.140625" style="2677"/>
  </cols>
  <sheetData>
    <row r="1" spans="1:37" ht="18.75">
      <c r="A1" s="2676" t="s">
        <v>657</v>
      </c>
      <c r="E1" s="2721"/>
    </row>
    <row r="2" spans="1:37" ht="18.75">
      <c r="A2" s="2678" t="s">
        <v>599</v>
      </c>
      <c r="E2" s="2721"/>
    </row>
    <row r="3" spans="1:37" ht="18.75">
      <c r="A3" s="2679" t="s">
        <v>601</v>
      </c>
      <c r="E3" s="2721"/>
    </row>
    <row r="4" spans="1:37" ht="18.75">
      <c r="A4" s="2680" t="s">
        <v>660</v>
      </c>
      <c r="E4" s="2722"/>
    </row>
    <row r="5" spans="1:37" ht="19.5" thickBot="1">
      <c r="A5" s="2680" t="s">
        <v>656</v>
      </c>
      <c r="E5" s="2721"/>
      <c r="R5" s="2723"/>
      <c r="S5" s="2723"/>
      <c r="T5" s="2723"/>
      <c r="U5" s="2723"/>
      <c r="V5" s="2723"/>
      <c r="W5" s="2723"/>
    </row>
    <row r="6" spans="1:37" ht="60">
      <c r="A6" s="2681"/>
      <c r="B6" s="2682"/>
      <c r="C6" s="2683"/>
      <c r="D6" s="2808" t="s">
        <v>366</v>
      </c>
      <c r="E6" s="2845" t="s">
        <v>163</v>
      </c>
      <c r="F6" s="2846" t="s">
        <v>165</v>
      </c>
      <c r="G6" s="2847" t="s">
        <v>168</v>
      </c>
      <c r="H6" s="2847" t="s">
        <v>335</v>
      </c>
      <c r="I6" s="2847" t="s">
        <v>367</v>
      </c>
      <c r="J6" s="2848" t="s">
        <v>170</v>
      </c>
      <c r="K6" s="2847" t="s">
        <v>172</v>
      </c>
      <c r="L6" s="2846" t="s">
        <v>174</v>
      </c>
      <c r="M6" s="2847" t="s">
        <v>177</v>
      </c>
      <c r="N6" s="2847" t="s">
        <v>180</v>
      </c>
      <c r="O6" s="2847" t="s">
        <v>183</v>
      </c>
      <c r="P6" s="2847" t="s">
        <v>185</v>
      </c>
      <c r="Q6" s="2847" t="s">
        <v>310</v>
      </c>
      <c r="R6" s="2849" t="s">
        <v>302</v>
      </c>
      <c r="S6" s="2849" t="s">
        <v>299</v>
      </c>
      <c r="T6" s="2847" t="s">
        <v>294</v>
      </c>
      <c r="U6" s="2847" t="s">
        <v>187</v>
      </c>
      <c r="V6" s="2847" t="s">
        <v>281</v>
      </c>
      <c r="W6" s="2850" t="s">
        <v>274</v>
      </c>
      <c r="X6" s="2847" t="s">
        <v>189</v>
      </c>
      <c r="Y6" s="2847" t="s">
        <v>191</v>
      </c>
      <c r="Z6" s="2847" t="s">
        <v>193</v>
      </c>
      <c r="AA6" s="2847" t="s">
        <v>263</v>
      </c>
      <c r="AB6" s="2847" t="s">
        <v>368</v>
      </c>
      <c r="AC6" s="2847" t="s">
        <v>260</v>
      </c>
      <c r="AD6" s="2846" t="s">
        <v>195</v>
      </c>
      <c r="AE6" s="2846" t="s">
        <v>198</v>
      </c>
      <c r="AF6" s="2847" t="s">
        <v>242</v>
      </c>
      <c r="AG6" s="2847" t="s">
        <v>200</v>
      </c>
      <c r="AH6" s="2847" t="s">
        <v>231</v>
      </c>
      <c r="AI6" s="2847" t="s">
        <v>369</v>
      </c>
      <c r="AJ6" s="2847" t="s">
        <v>227</v>
      </c>
      <c r="AK6" s="2847" t="s">
        <v>223</v>
      </c>
    </row>
    <row r="7" spans="1:37" ht="154.5" customHeight="1">
      <c r="A7" s="2690"/>
      <c r="B7" s="2690"/>
      <c r="C7" s="2690"/>
      <c r="D7" s="2809" t="s">
        <v>371</v>
      </c>
      <c r="E7" s="2842" t="s">
        <v>372</v>
      </c>
      <c r="F7" s="2833" t="s">
        <v>373</v>
      </c>
      <c r="G7" s="2833" t="s">
        <v>374</v>
      </c>
      <c r="H7" s="2833" t="s">
        <v>375</v>
      </c>
      <c r="I7" s="2833" t="s">
        <v>376</v>
      </c>
      <c r="J7" s="2842" t="s">
        <v>169</v>
      </c>
      <c r="K7" s="2833" t="s">
        <v>171</v>
      </c>
      <c r="L7" s="2833" t="s">
        <v>173</v>
      </c>
      <c r="M7" s="2833" t="s">
        <v>176</v>
      </c>
      <c r="N7" s="2833" t="s">
        <v>179</v>
      </c>
      <c r="O7" s="2833" t="s">
        <v>182</v>
      </c>
      <c r="P7" s="2833" t="s">
        <v>184</v>
      </c>
      <c r="Q7" s="2833" t="s">
        <v>311</v>
      </c>
      <c r="R7" s="2833" t="s">
        <v>377</v>
      </c>
      <c r="S7" s="2833" t="s">
        <v>300</v>
      </c>
      <c r="T7" s="2833" t="s">
        <v>295</v>
      </c>
      <c r="U7" s="2833" t="s">
        <v>186</v>
      </c>
      <c r="V7" s="2833" t="s">
        <v>378</v>
      </c>
      <c r="W7" s="2833" t="s">
        <v>379</v>
      </c>
      <c r="X7" s="2843" t="s">
        <v>380</v>
      </c>
      <c r="Y7" s="2833" t="s">
        <v>190</v>
      </c>
      <c r="Z7" s="2832" t="s">
        <v>381</v>
      </c>
      <c r="AA7" s="2832" t="s">
        <v>264</v>
      </c>
      <c r="AB7" s="2832" t="s">
        <v>382</v>
      </c>
      <c r="AC7" s="2832" t="s">
        <v>383</v>
      </c>
      <c r="AD7" s="2833" t="s">
        <v>194</v>
      </c>
      <c r="AE7" s="2833" t="s">
        <v>197</v>
      </c>
      <c r="AF7" s="2833" t="s">
        <v>243</v>
      </c>
      <c r="AG7" s="2832" t="s">
        <v>384</v>
      </c>
      <c r="AH7" s="2832" t="s">
        <v>385</v>
      </c>
      <c r="AI7" s="2833" t="s">
        <v>386</v>
      </c>
      <c r="AJ7" s="2832" t="s">
        <v>649</v>
      </c>
      <c r="AK7" s="2833" t="s">
        <v>224</v>
      </c>
    </row>
    <row r="8" spans="1:37" ht="30">
      <c r="D8" s="2818" t="s">
        <v>603</v>
      </c>
      <c r="E8" s="2834"/>
      <c r="F8" s="2835"/>
      <c r="G8" s="2835"/>
      <c r="H8" s="2835"/>
      <c r="I8" s="2836"/>
      <c r="J8" s="2836"/>
      <c r="K8" s="2836"/>
      <c r="L8" s="2836"/>
      <c r="M8" s="2836"/>
      <c r="N8" s="2837"/>
      <c r="O8" s="2837"/>
      <c r="P8" s="2836"/>
      <c r="Q8" s="2838"/>
      <c r="R8" s="2837"/>
      <c r="S8" s="2839"/>
      <c r="T8" s="2839"/>
      <c r="U8" s="2836"/>
      <c r="V8" s="2840"/>
      <c r="W8" s="2840"/>
      <c r="X8" s="2840"/>
      <c r="Y8" s="2836"/>
      <c r="Z8" s="2841"/>
      <c r="AA8" s="2841"/>
      <c r="AB8" s="2841"/>
      <c r="AC8" s="2841"/>
      <c r="AD8" s="2841"/>
      <c r="AE8" s="2841"/>
      <c r="AF8" s="2841"/>
      <c r="AG8" s="2841"/>
      <c r="AH8" s="2841"/>
      <c r="AI8" s="2841"/>
      <c r="AJ8" s="2841"/>
      <c r="AK8" s="2841"/>
    </row>
    <row r="9" spans="1:37">
      <c r="A9" s="2612" t="s">
        <v>605</v>
      </c>
      <c r="B9" s="2611" t="s">
        <v>606</v>
      </c>
      <c r="C9" s="3749" t="s">
        <v>607</v>
      </c>
      <c r="D9" s="3749"/>
      <c r="E9" s="2817"/>
      <c r="F9" s="2817"/>
      <c r="G9" s="2817"/>
      <c r="H9" s="2817"/>
      <c r="I9" s="2817"/>
      <c r="J9" s="2817"/>
      <c r="K9" s="2817"/>
      <c r="L9" s="2817"/>
      <c r="M9" s="2817"/>
      <c r="N9" s="2817"/>
      <c r="O9" s="2817"/>
      <c r="P9" s="2817"/>
      <c r="Q9" s="2817"/>
      <c r="R9" s="2817"/>
      <c r="S9" s="2817"/>
      <c r="T9" s="2817"/>
      <c r="U9" s="2817"/>
      <c r="V9" s="2817"/>
      <c r="W9" s="2817"/>
      <c r="X9" s="2817"/>
      <c r="Y9" s="2817"/>
      <c r="Z9" s="2817"/>
      <c r="AA9" s="2817"/>
      <c r="AB9" s="2817"/>
      <c r="AC9" s="2817"/>
      <c r="AD9" s="2817"/>
      <c r="AE9" s="2817"/>
      <c r="AF9" s="2817"/>
      <c r="AG9" s="2817"/>
      <c r="AH9" s="2827"/>
      <c r="AI9" s="2827"/>
      <c r="AJ9" s="2827"/>
      <c r="AK9" s="2827"/>
    </row>
    <row r="10" spans="1:37">
      <c r="A10" s="3681" t="s">
        <v>707</v>
      </c>
      <c r="B10" s="3684" t="s">
        <v>608</v>
      </c>
      <c r="C10" s="3685"/>
      <c r="D10" s="3686"/>
      <c r="E10" s="2829"/>
      <c r="F10" s="2829"/>
      <c r="G10" s="2829"/>
      <c r="H10" s="2829"/>
      <c r="I10" s="2829"/>
      <c r="J10" s="2829"/>
      <c r="K10" s="2829"/>
      <c r="L10" s="2829"/>
      <c r="M10" s="2829"/>
      <c r="N10" s="2829"/>
      <c r="O10" s="2829"/>
      <c r="P10" s="2829"/>
      <c r="Q10" s="2829"/>
      <c r="R10" s="2829"/>
      <c r="S10" s="2829"/>
      <c r="T10" s="2829"/>
      <c r="U10" s="2829"/>
      <c r="V10" s="2829"/>
      <c r="W10" s="2829"/>
      <c r="X10" s="2829"/>
      <c r="Y10" s="2829"/>
      <c r="Z10" s="2829"/>
      <c r="AA10" s="2829"/>
      <c r="AB10" s="2829"/>
      <c r="AC10" s="2829"/>
      <c r="AD10" s="2829"/>
      <c r="AE10" s="2829"/>
      <c r="AF10" s="2829"/>
      <c r="AG10" s="2829"/>
      <c r="AH10" s="2620"/>
      <c r="AI10" s="2620"/>
      <c r="AJ10" s="2620"/>
      <c r="AK10" s="2620"/>
    </row>
    <row r="11" spans="1:37">
      <c r="A11" s="3682"/>
      <c r="B11" s="2666" t="s">
        <v>616</v>
      </c>
      <c r="C11" s="3687" t="s">
        <v>610</v>
      </c>
      <c r="D11" s="3688"/>
      <c r="E11" s="2654"/>
      <c r="F11" s="2655"/>
      <c r="G11" s="2655"/>
      <c r="H11" s="2655"/>
      <c r="I11" s="2655"/>
      <c r="J11" s="2655"/>
      <c r="K11" s="2655"/>
      <c r="L11" s="2655"/>
      <c r="M11" s="2655"/>
      <c r="N11" s="2655"/>
      <c r="O11" s="2655"/>
      <c r="P11" s="2655"/>
      <c r="Q11" s="2655"/>
      <c r="R11" s="2655"/>
      <c r="S11" s="2655"/>
      <c r="T11" s="2655"/>
      <c r="U11" s="2655"/>
      <c r="V11" s="2655"/>
      <c r="W11" s="2655"/>
      <c r="X11" s="2655"/>
      <c r="Y11" s="2655"/>
      <c r="Z11" s="2655"/>
      <c r="AA11" s="2655"/>
      <c r="AB11" s="2655"/>
      <c r="AC11" s="2655"/>
      <c r="AD11" s="2655"/>
      <c r="AE11" s="2655"/>
      <c r="AF11" s="2655"/>
      <c r="AG11" s="2655"/>
      <c r="AH11" s="2655"/>
      <c r="AI11" s="2655"/>
      <c r="AJ11" s="2655"/>
      <c r="AK11" s="2831"/>
    </row>
    <row r="12" spans="1:37">
      <c r="A12" s="3682"/>
      <c r="B12" s="3726" t="s">
        <v>617</v>
      </c>
      <c r="C12" s="3689" t="s">
        <v>612</v>
      </c>
      <c r="D12" s="2662" t="s">
        <v>634</v>
      </c>
      <c r="E12" s="2642"/>
      <c r="F12" s="2642"/>
      <c r="G12" s="2642"/>
      <c r="H12" s="2642"/>
      <c r="I12" s="2642"/>
      <c r="J12" s="2642"/>
      <c r="K12" s="2642"/>
      <c r="L12" s="2642"/>
      <c r="M12" s="2642"/>
      <c r="N12" s="2642"/>
      <c r="O12" s="2642"/>
      <c r="P12" s="2642"/>
      <c r="Q12" s="2642"/>
      <c r="R12" s="2642"/>
      <c r="S12" s="2642"/>
      <c r="T12" s="2642"/>
      <c r="U12" s="2642"/>
      <c r="V12" s="2642"/>
      <c r="W12" s="2642"/>
      <c r="X12" s="2642"/>
      <c r="Y12" s="2642"/>
      <c r="Z12" s="2642"/>
      <c r="AA12" s="2642"/>
      <c r="AB12" s="2642"/>
      <c r="AC12" s="2642"/>
      <c r="AD12" s="2642"/>
      <c r="AE12" s="2642"/>
      <c r="AF12" s="2642"/>
      <c r="AG12" s="2642"/>
      <c r="AH12" s="2642"/>
      <c r="AI12" s="2642"/>
      <c r="AJ12" s="2642"/>
      <c r="AK12" s="2642"/>
    </row>
    <row r="13" spans="1:37">
      <c r="A13" s="3682"/>
      <c r="B13" s="3727"/>
      <c r="C13" s="3690"/>
      <c r="D13" s="2592" t="s">
        <v>395</v>
      </c>
      <c r="E13" s="2636"/>
      <c r="F13" s="2636"/>
      <c r="G13" s="2636"/>
      <c r="H13" s="2636"/>
      <c r="I13" s="2636"/>
      <c r="J13" s="2636"/>
      <c r="K13" s="2636"/>
      <c r="L13" s="2636"/>
      <c r="M13" s="2636"/>
      <c r="N13" s="2636"/>
      <c r="O13" s="2636"/>
      <c r="P13" s="2636"/>
      <c r="Q13" s="2636"/>
      <c r="R13" s="2636"/>
      <c r="S13" s="2636"/>
      <c r="T13" s="2636"/>
      <c r="U13" s="2636"/>
      <c r="V13" s="2636"/>
      <c r="W13" s="2636"/>
      <c r="X13" s="2636"/>
      <c r="Y13" s="2636"/>
      <c r="Z13" s="2636"/>
      <c r="AA13" s="2636"/>
      <c r="AB13" s="2636"/>
      <c r="AC13" s="2636"/>
      <c r="AD13" s="2636"/>
      <c r="AE13" s="2636"/>
      <c r="AF13" s="2636"/>
      <c r="AG13" s="2636"/>
      <c r="AH13" s="2636"/>
      <c r="AI13" s="2636"/>
      <c r="AJ13" s="2636"/>
      <c r="AK13" s="2636"/>
    </row>
    <row r="14" spans="1:37">
      <c r="A14" s="3682"/>
      <c r="B14" s="3728"/>
      <c r="C14" s="3691"/>
      <c r="D14" s="2591" t="s">
        <v>396</v>
      </c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39"/>
      <c r="U14" s="2639"/>
      <c r="V14" s="2639"/>
      <c r="W14" s="2639"/>
      <c r="X14" s="2639"/>
      <c r="Y14" s="2639"/>
      <c r="Z14" s="2639"/>
      <c r="AA14" s="2639"/>
      <c r="AB14" s="2639"/>
      <c r="AC14" s="2639"/>
      <c r="AD14" s="2639"/>
      <c r="AE14" s="2639"/>
      <c r="AF14" s="2639"/>
      <c r="AG14" s="2639"/>
      <c r="AH14" s="2639"/>
      <c r="AI14" s="2639"/>
      <c r="AJ14" s="2639"/>
      <c r="AK14" s="2639"/>
    </row>
    <row r="15" spans="1:37">
      <c r="A15" s="3682"/>
      <c r="B15" s="3726" t="s">
        <v>618</v>
      </c>
      <c r="C15" s="3718" t="s">
        <v>612</v>
      </c>
      <c r="D15" s="2592" t="s">
        <v>634</v>
      </c>
      <c r="E15" s="2663"/>
      <c r="F15" s="2663"/>
      <c r="G15" s="2663"/>
      <c r="H15" s="2663"/>
      <c r="I15" s="2663"/>
      <c r="J15" s="2663"/>
      <c r="K15" s="2663"/>
      <c r="L15" s="2663"/>
      <c r="M15" s="2663"/>
      <c r="N15" s="2663"/>
      <c r="O15" s="2663"/>
      <c r="P15" s="2663"/>
      <c r="Q15" s="2663"/>
      <c r="R15" s="2663"/>
      <c r="S15" s="2663"/>
      <c r="T15" s="2663"/>
      <c r="U15" s="2663"/>
      <c r="V15" s="2663"/>
      <c r="W15" s="2663"/>
      <c r="X15" s="2663"/>
      <c r="Y15" s="2663"/>
      <c r="Z15" s="2663"/>
      <c r="AA15" s="2663"/>
      <c r="AB15" s="2663"/>
      <c r="AC15" s="2663"/>
      <c r="AD15" s="2663"/>
      <c r="AE15" s="2663"/>
      <c r="AF15" s="2663"/>
      <c r="AG15" s="2663"/>
      <c r="AH15" s="2663"/>
      <c r="AI15" s="2663"/>
      <c r="AJ15" s="2663"/>
      <c r="AK15" s="2663"/>
    </row>
    <row r="16" spans="1:37">
      <c r="A16" s="3682"/>
      <c r="B16" s="3727"/>
      <c r="C16" s="3690"/>
      <c r="D16" s="2592" t="s">
        <v>395</v>
      </c>
      <c r="E16" s="2636"/>
      <c r="F16" s="2636"/>
      <c r="G16" s="2636"/>
      <c r="H16" s="2636"/>
      <c r="I16" s="2636"/>
      <c r="J16" s="2636"/>
      <c r="K16" s="2636"/>
      <c r="L16" s="2636"/>
      <c r="M16" s="2636"/>
      <c r="N16" s="2636"/>
      <c r="O16" s="2636"/>
      <c r="P16" s="2636"/>
      <c r="Q16" s="2636"/>
      <c r="R16" s="2636"/>
      <c r="S16" s="2636"/>
      <c r="T16" s="2636"/>
      <c r="U16" s="2636"/>
      <c r="V16" s="2636"/>
      <c r="W16" s="2636"/>
      <c r="X16" s="2636"/>
      <c r="Y16" s="2636"/>
      <c r="Z16" s="2636"/>
      <c r="AA16" s="2636"/>
      <c r="AB16" s="2636"/>
      <c r="AC16" s="2636"/>
      <c r="AD16" s="2636"/>
      <c r="AE16" s="2636"/>
      <c r="AF16" s="2636"/>
      <c r="AG16" s="2636"/>
      <c r="AH16" s="2636"/>
      <c r="AI16" s="2636"/>
      <c r="AJ16" s="2636"/>
      <c r="AK16" s="2636"/>
    </row>
    <row r="17" spans="1:37">
      <c r="A17" s="3682"/>
      <c r="B17" s="3728"/>
      <c r="C17" s="3691"/>
      <c r="D17" s="2599" t="s">
        <v>396</v>
      </c>
      <c r="E17" s="2639"/>
      <c r="F17" s="2639"/>
      <c r="G17" s="2639"/>
      <c r="H17" s="2639"/>
      <c r="I17" s="2639"/>
      <c r="J17" s="2639"/>
      <c r="K17" s="2639"/>
      <c r="L17" s="2639"/>
      <c r="M17" s="2639"/>
      <c r="N17" s="2639"/>
      <c r="O17" s="2639"/>
      <c r="P17" s="2639"/>
      <c r="Q17" s="2639"/>
      <c r="R17" s="2639"/>
      <c r="S17" s="2639"/>
      <c r="T17" s="2639"/>
      <c r="U17" s="2639"/>
      <c r="V17" s="2639"/>
      <c r="W17" s="2639"/>
      <c r="X17" s="2639"/>
      <c r="Y17" s="2639"/>
      <c r="Z17" s="2639"/>
      <c r="AA17" s="2639"/>
      <c r="AB17" s="2639"/>
      <c r="AC17" s="2639"/>
      <c r="AD17" s="2639"/>
      <c r="AE17" s="2639"/>
      <c r="AF17" s="2639"/>
      <c r="AG17" s="2639"/>
      <c r="AH17" s="2639"/>
      <c r="AI17" s="2639"/>
      <c r="AJ17" s="2639"/>
      <c r="AK17" s="2639"/>
    </row>
    <row r="18" spans="1:37">
      <c r="A18" s="3682"/>
      <c r="B18" s="3708" t="s">
        <v>617</v>
      </c>
      <c r="C18" s="3719" t="s">
        <v>613</v>
      </c>
      <c r="D18" s="2650" t="s">
        <v>634</v>
      </c>
      <c r="E18" s="2632"/>
      <c r="F18" s="2632"/>
      <c r="G18" s="2632"/>
      <c r="H18" s="2632"/>
      <c r="I18" s="2632"/>
      <c r="J18" s="2632"/>
      <c r="K18" s="2632"/>
      <c r="L18" s="2632"/>
      <c r="M18" s="2632"/>
      <c r="N18" s="2632"/>
      <c r="O18" s="2632"/>
      <c r="P18" s="2632"/>
      <c r="Q18" s="2632"/>
      <c r="R18" s="2632"/>
      <c r="S18" s="2632"/>
      <c r="T18" s="2632"/>
      <c r="U18" s="2632"/>
      <c r="V18" s="2632"/>
      <c r="W18" s="2632"/>
      <c r="X18" s="2632"/>
      <c r="Y18" s="2632"/>
      <c r="Z18" s="2632"/>
      <c r="AA18" s="2632"/>
      <c r="AB18" s="2632"/>
      <c r="AC18" s="2632"/>
      <c r="AD18" s="2632"/>
      <c r="AE18" s="2632"/>
      <c r="AF18" s="2632"/>
      <c r="AG18" s="2632"/>
      <c r="AH18" s="2632"/>
      <c r="AI18" s="2632"/>
      <c r="AJ18" s="2632"/>
      <c r="AK18" s="2632"/>
    </row>
    <row r="19" spans="1:37">
      <c r="A19" s="3682"/>
      <c r="B19" s="3709"/>
      <c r="C19" s="3676"/>
      <c r="D19" s="2633" t="s">
        <v>395</v>
      </c>
      <c r="E19" s="2635"/>
      <c r="F19" s="2635"/>
      <c r="G19" s="2635"/>
      <c r="H19" s="2635"/>
      <c r="I19" s="2635"/>
      <c r="J19" s="2635"/>
      <c r="K19" s="2635"/>
      <c r="L19" s="2635"/>
      <c r="M19" s="2635"/>
      <c r="N19" s="2635"/>
      <c r="O19" s="2635"/>
      <c r="P19" s="2635"/>
      <c r="Q19" s="2635"/>
      <c r="R19" s="2635"/>
      <c r="S19" s="2635"/>
      <c r="T19" s="2635"/>
      <c r="U19" s="2635"/>
      <c r="V19" s="2635"/>
      <c r="W19" s="2635"/>
      <c r="X19" s="2635"/>
      <c r="Y19" s="2635"/>
      <c r="Z19" s="2635"/>
      <c r="AA19" s="2635"/>
      <c r="AB19" s="2635"/>
      <c r="AC19" s="2635"/>
      <c r="AD19" s="2635"/>
      <c r="AE19" s="2635"/>
      <c r="AF19" s="2635"/>
      <c r="AG19" s="2635"/>
      <c r="AH19" s="2635"/>
      <c r="AI19" s="2635"/>
      <c r="AJ19" s="2635"/>
      <c r="AK19" s="2635"/>
    </row>
    <row r="20" spans="1:37">
      <c r="A20" s="3682"/>
      <c r="B20" s="3710"/>
      <c r="C20" s="3677"/>
      <c r="D20" s="2634" t="s">
        <v>396</v>
      </c>
      <c r="E20" s="2652"/>
      <c r="F20" s="2652"/>
      <c r="G20" s="2652"/>
      <c r="H20" s="2652"/>
      <c r="I20" s="2652"/>
      <c r="J20" s="2652"/>
      <c r="K20" s="2652"/>
      <c r="L20" s="2652"/>
      <c r="M20" s="2652"/>
      <c r="N20" s="2652"/>
      <c r="O20" s="2652"/>
      <c r="P20" s="2652"/>
      <c r="Q20" s="2652"/>
      <c r="R20" s="2652"/>
      <c r="S20" s="2652"/>
      <c r="T20" s="2652"/>
      <c r="U20" s="2652"/>
      <c r="V20" s="2652"/>
      <c r="W20" s="2652"/>
      <c r="X20" s="2652"/>
      <c r="Y20" s="2652"/>
      <c r="Z20" s="2652"/>
      <c r="AA20" s="2652"/>
      <c r="AB20" s="2652"/>
      <c r="AC20" s="2652"/>
      <c r="AD20" s="2652"/>
      <c r="AE20" s="2652"/>
      <c r="AF20" s="2652"/>
      <c r="AG20" s="2652"/>
      <c r="AH20" s="2652"/>
      <c r="AI20" s="2652"/>
      <c r="AJ20" s="2652"/>
      <c r="AK20" s="2652"/>
    </row>
    <row r="21" spans="1:37">
      <c r="A21" s="3682"/>
      <c r="B21" s="3708" t="s">
        <v>618</v>
      </c>
      <c r="C21" s="3675" t="s">
        <v>613</v>
      </c>
      <c r="D21" s="2633" t="s">
        <v>634</v>
      </c>
      <c r="E21" s="2632"/>
      <c r="F21" s="2632"/>
      <c r="G21" s="2632"/>
      <c r="H21" s="2632"/>
      <c r="I21" s="2632"/>
      <c r="J21" s="2632"/>
      <c r="K21" s="2632"/>
      <c r="L21" s="2632"/>
      <c r="M21" s="2632"/>
      <c r="N21" s="2632"/>
      <c r="O21" s="2632"/>
      <c r="P21" s="2632"/>
      <c r="Q21" s="2632"/>
      <c r="R21" s="2632"/>
      <c r="S21" s="2632"/>
      <c r="T21" s="2632"/>
      <c r="U21" s="2632"/>
      <c r="V21" s="2632"/>
      <c r="W21" s="2632"/>
      <c r="X21" s="2632"/>
      <c r="Y21" s="2632"/>
      <c r="Z21" s="2632"/>
      <c r="AA21" s="2632"/>
      <c r="AB21" s="2632"/>
      <c r="AC21" s="2632"/>
      <c r="AD21" s="2632"/>
      <c r="AE21" s="2632"/>
      <c r="AF21" s="2632"/>
      <c r="AG21" s="2632"/>
      <c r="AH21" s="2632"/>
      <c r="AI21" s="2632"/>
      <c r="AJ21" s="2632"/>
      <c r="AK21" s="2632"/>
    </row>
    <row r="22" spans="1:37">
      <c r="A22" s="3682"/>
      <c r="B22" s="3709"/>
      <c r="C22" s="3676"/>
      <c r="D22" s="2633" t="s">
        <v>395</v>
      </c>
      <c r="E22" s="2635"/>
      <c r="F22" s="2635"/>
      <c r="G22" s="2635"/>
      <c r="H22" s="2635"/>
      <c r="I22" s="2635"/>
      <c r="J22" s="2635"/>
      <c r="K22" s="2635"/>
      <c r="L22" s="2635"/>
      <c r="M22" s="2635"/>
      <c r="N22" s="2635"/>
      <c r="O22" s="2635"/>
      <c r="P22" s="2635"/>
      <c r="Q22" s="2635"/>
      <c r="R22" s="2635"/>
      <c r="S22" s="2635"/>
      <c r="T22" s="2635"/>
      <c r="U22" s="2635"/>
      <c r="V22" s="2635"/>
      <c r="W22" s="2635"/>
      <c r="X22" s="2635"/>
      <c r="Y22" s="2635"/>
      <c r="Z22" s="2635"/>
      <c r="AA22" s="2635"/>
      <c r="AB22" s="2635"/>
      <c r="AC22" s="2635"/>
      <c r="AD22" s="2635"/>
      <c r="AE22" s="2635"/>
      <c r="AF22" s="2635"/>
      <c r="AG22" s="2635"/>
      <c r="AH22" s="2635"/>
      <c r="AI22" s="2635"/>
      <c r="AJ22" s="2635"/>
      <c r="AK22" s="2635"/>
    </row>
    <row r="23" spans="1:37">
      <c r="A23" s="3682"/>
      <c r="B23" s="3710"/>
      <c r="C23" s="3677"/>
      <c r="D23" s="2664" t="s">
        <v>396</v>
      </c>
      <c r="E23" s="2652"/>
      <c r="F23" s="2652"/>
      <c r="G23" s="2652"/>
      <c r="H23" s="2652"/>
      <c r="I23" s="2652"/>
      <c r="J23" s="2652"/>
      <c r="K23" s="2652"/>
      <c r="L23" s="2652"/>
      <c r="M23" s="2652"/>
      <c r="N23" s="2652"/>
      <c r="O23" s="2652"/>
      <c r="P23" s="2652"/>
      <c r="Q23" s="2652"/>
      <c r="R23" s="2652"/>
      <c r="S23" s="2652"/>
      <c r="T23" s="2652"/>
      <c r="U23" s="2652"/>
      <c r="V23" s="2652"/>
      <c r="W23" s="2652"/>
      <c r="X23" s="2652"/>
      <c r="Y23" s="2652"/>
      <c r="Z23" s="2652"/>
      <c r="AA23" s="2652"/>
      <c r="AB23" s="2652"/>
      <c r="AC23" s="2652"/>
      <c r="AD23" s="2652"/>
      <c r="AE23" s="2652"/>
      <c r="AF23" s="2652"/>
      <c r="AG23" s="2652"/>
      <c r="AH23" s="2652"/>
      <c r="AI23" s="2652"/>
      <c r="AJ23" s="2652"/>
      <c r="AK23" s="2652"/>
    </row>
    <row r="24" spans="1:37" ht="15.75" thickBot="1">
      <c r="A24" s="3683"/>
      <c r="B24" s="3678" t="s">
        <v>645</v>
      </c>
      <c r="C24" s="3679"/>
      <c r="D24" s="3680"/>
      <c r="E24" s="2587"/>
      <c r="F24" s="2587"/>
      <c r="G24" s="2587"/>
      <c r="H24" s="2587"/>
      <c r="I24" s="2587"/>
      <c r="J24" s="2587"/>
      <c r="K24" s="2587"/>
      <c r="L24" s="2587"/>
      <c r="M24" s="2587"/>
      <c r="N24" s="2586"/>
      <c r="O24" s="2586"/>
      <c r="P24" s="2586"/>
      <c r="Q24" s="2587"/>
      <c r="R24" s="2587"/>
      <c r="S24" s="2587"/>
      <c r="T24" s="2587"/>
      <c r="U24" s="2587"/>
      <c r="V24" s="2587"/>
      <c r="W24" s="2587"/>
      <c r="X24" s="2587"/>
      <c r="Y24" s="2587"/>
      <c r="Z24" s="2586"/>
      <c r="AA24" s="2586"/>
      <c r="AB24" s="2586"/>
      <c r="AC24" s="2587"/>
      <c r="AD24" s="2587"/>
      <c r="AE24" s="2587"/>
      <c r="AF24" s="2587"/>
      <c r="AG24" s="2587"/>
      <c r="AH24" s="2587"/>
      <c r="AI24" s="2587"/>
      <c r="AJ24" s="2587"/>
      <c r="AK24" s="2587"/>
    </row>
    <row r="25" spans="1:37">
      <c r="A25" s="3720" t="s">
        <v>708</v>
      </c>
      <c r="B25" s="3714" t="s">
        <v>608</v>
      </c>
      <c r="C25" s="3715"/>
      <c r="D25" s="3716"/>
      <c r="E25" s="2829"/>
      <c r="F25" s="2829"/>
      <c r="G25" s="2829"/>
      <c r="H25" s="2829"/>
      <c r="I25" s="2829"/>
      <c r="J25" s="2829"/>
      <c r="K25" s="2829"/>
      <c r="L25" s="2829"/>
      <c r="M25" s="2829"/>
      <c r="N25" s="2829"/>
      <c r="O25" s="2829"/>
      <c r="P25" s="2829"/>
      <c r="Q25" s="2829"/>
      <c r="R25" s="2829"/>
      <c r="S25" s="2829"/>
      <c r="T25" s="2829"/>
      <c r="U25" s="2829"/>
      <c r="V25" s="2829"/>
      <c r="W25" s="2829"/>
      <c r="X25" s="2829"/>
      <c r="Y25" s="2829"/>
      <c r="Z25" s="2829"/>
      <c r="AA25" s="2829"/>
      <c r="AB25" s="2829"/>
      <c r="AC25" s="2829"/>
      <c r="AD25" s="2829"/>
      <c r="AE25" s="2829"/>
      <c r="AF25" s="2829"/>
      <c r="AG25" s="2829"/>
      <c r="AH25" s="2829"/>
      <c r="AI25" s="2829"/>
      <c r="AJ25" s="2829"/>
      <c r="AK25" s="2829"/>
    </row>
    <row r="26" spans="1:37">
      <c r="A26" s="3721"/>
      <c r="B26" s="2667" t="s">
        <v>619</v>
      </c>
      <c r="C26" s="3687" t="s">
        <v>610</v>
      </c>
      <c r="D26" s="3688"/>
      <c r="E26" s="2654"/>
      <c r="F26" s="2655"/>
      <c r="G26" s="2655"/>
      <c r="H26" s="2655"/>
      <c r="I26" s="2655"/>
      <c r="J26" s="2655"/>
      <c r="K26" s="2655"/>
      <c r="L26" s="2655"/>
      <c r="M26" s="2655"/>
      <c r="N26" s="2655"/>
      <c r="O26" s="2655"/>
      <c r="P26" s="2655"/>
      <c r="Q26" s="2655"/>
      <c r="R26" s="2655"/>
      <c r="S26" s="2655"/>
      <c r="T26" s="2655"/>
      <c r="U26" s="2655"/>
      <c r="V26" s="2655"/>
      <c r="W26" s="2655"/>
      <c r="X26" s="2655"/>
      <c r="Y26" s="2655"/>
      <c r="Z26" s="2655"/>
      <c r="AA26" s="2655"/>
      <c r="AB26" s="2655"/>
      <c r="AC26" s="2655"/>
      <c r="AD26" s="2655"/>
      <c r="AE26" s="2655"/>
      <c r="AF26" s="2655"/>
      <c r="AG26" s="2655"/>
      <c r="AH26" s="2655"/>
      <c r="AI26" s="2655"/>
      <c r="AJ26" s="2655"/>
      <c r="AK26" s="2831"/>
    </row>
    <row r="27" spans="1:37">
      <c r="A27" s="3721"/>
      <c r="B27" s="3705" t="s">
        <v>620</v>
      </c>
      <c r="C27" s="3702" t="s">
        <v>612</v>
      </c>
      <c r="D27" s="2593" t="s">
        <v>634</v>
      </c>
      <c r="E27" s="2603"/>
      <c r="F27" s="2603"/>
      <c r="G27" s="2603"/>
      <c r="H27" s="2603"/>
      <c r="I27" s="2603"/>
      <c r="J27" s="2603"/>
      <c r="K27" s="2603"/>
      <c r="L27" s="2603"/>
      <c r="M27" s="2603"/>
      <c r="N27" s="2603"/>
      <c r="O27" s="2603"/>
      <c r="P27" s="2603"/>
      <c r="Q27" s="2603"/>
      <c r="R27" s="2603"/>
      <c r="S27" s="2603"/>
      <c r="T27" s="2603"/>
      <c r="U27" s="2603"/>
      <c r="V27" s="2603"/>
      <c r="W27" s="2603"/>
      <c r="X27" s="2603"/>
      <c r="Y27" s="2603"/>
      <c r="Z27" s="2603"/>
      <c r="AA27" s="2603"/>
      <c r="AB27" s="2603"/>
      <c r="AC27" s="2603"/>
      <c r="AD27" s="2603"/>
      <c r="AE27" s="2603"/>
      <c r="AF27" s="2603"/>
      <c r="AG27" s="2603"/>
      <c r="AH27" s="2603"/>
      <c r="AI27" s="2603"/>
      <c r="AJ27" s="2603"/>
      <c r="AK27" s="2603"/>
    </row>
    <row r="28" spans="1:37">
      <c r="A28" s="3721"/>
      <c r="B28" s="3706"/>
      <c r="C28" s="3703"/>
      <c r="D28" s="2592" t="s">
        <v>395</v>
      </c>
      <c r="E28" s="2590"/>
      <c r="F28" s="2590"/>
      <c r="G28" s="2590"/>
      <c r="H28" s="2590"/>
      <c r="I28" s="2590"/>
      <c r="J28" s="2590"/>
      <c r="K28" s="2590"/>
      <c r="L28" s="2590"/>
      <c r="M28" s="2590"/>
      <c r="N28" s="2590"/>
      <c r="O28" s="2590"/>
      <c r="P28" s="2590"/>
      <c r="Q28" s="2590"/>
      <c r="R28" s="2590"/>
      <c r="S28" s="2590"/>
      <c r="T28" s="2590"/>
      <c r="U28" s="2590"/>
      <c r="V28" s="2590"/>
      <c r="W28" s="2590"/>
      <c r="X28" s="2590"/>
      <c r="Y28" s="2590"/>
      <c r="Z28" s="2590"/>
      <c r="AA28" s="2590"/>
      <c r="AB28" s="2590"/>
      <c r="AC28" s="2590"/>
      <c r="AD28" s="2590"/>
      <c r="AE28" s="2590"/>
      <c r="AF28" s="2590"/>
      <c r="AG28" s="2590"/>
      <c r="AH28" s="2590"/>
      <c r="AI28" s="2590"/>
      <c r="AJ28" s="2590"/>
      <c r="AK28" s="2590"/>
    </row>
    <row r="29" spans="1:37">
      <c r="A29" s="3721"/>
      <c r="B29" s="3706"/>
      <c r="C29" s="3703"/>
      <c r="D29" s="2673" t="s">
        <v>396</v>
      </c>
      <c r="E29" s="2600"/>
      <c r="F29" s="2600"/>
      <c r="G29" s="2600"/>
      <c r="H29" s="2600"/>
      <c r="I29" s="2600"/>
      <c r="J29" s="2600"/>
      <c r="K29" s="2600"/>
      <c r="L29" s="2600"/>
      <c r="M29" s="2600"/>
      <c r="N29" s="2600"/>
      <c r="O29" s="2600"/>
      <c r="P29" s="2600"/>
      <c r="Q29" s="2600"/>
      <c r="R29" s="2600"/>
      <c r="S29" s="2600"/>
      <c r="T29" s="2600"/>
      <c r="U29" s="2600"/>
      <c r="V29" s="2600"/>
      <c r="W29" s="2600"/>
      <c r="X29" s="2600"/>
      <c r="Y29" s="2600"/>
      <c r="Z29" s="2600"/>
      <c r="AA29" s="2600"/>
      <c r="AB29" s="2600"/>
      <c r="AC29" s="2600"/>
      <c r="AD29" s="2600"/>
      <c r="AE29" s="2600"/>
      <c r="AF29" s="2600"/>
      <c r="AG29" s="2600"/>
      <c r="AH29" s="2600"/>
      <c r="AI29" s="2600"/>
      <c r="AJ29" s="2600"/>
      <c r="AK29" s="2600"/>
    </row>
    <row r="30" spans="1:37">
      <c r="A30" s="3721"/>
      <c r="B30" s="3706"/>
      <c r="C30" s="3672" t="s">
        <v>613</v>
      </c>
      <c r="D30" s="2589" t="s">
        <v>634</v>
      </c>
      <c r="E30" s="2674"/>
      <c r="F30" s="2674"/>
      <c r="G30" s="2674"/>
      <c r="H30" s="2674"/>
      <c r="I30" s="2674"/>
      <c r="J30" s="2674"/>
      <c r="K30" s="2674"/>
      <c r="L30" s="2674"/>
      <c r="M30" s="2674"/>
      <c r="N30" s="2674"/>
      <c r="O30" s="2674"/>
      <c r="P30" s="2674"/>
      <c r="Q30" s="2674"/>
      <c r="R30" s="2674"/>
      <c r="S30" s="2674"/>
      <c r="T30" s="2674"/>
      <c r="U30" s="2674"/>
      <c r="V30" s="2674"/>
      <c r="W30" s="2674"/>
      <c r="X30" s="2674"/>
      <c r="Y30" s="2674"/>
      <c r="Z30" s="2674"/>
      <c r="AA30" s="2674"/>
      <c r="AB30" s="2674"/>
      <c r="AC30" s="2674"/>
      <c r="AD30" s="2674"/>
      <c r="AE30" s="2674"/>
      <c r="AF30" s="2674"/>
      <c r="AG30" s="2674"/>
      <c r="AH30" s="2674"/>
      <c r="AI30" s="2674"/>
      <c r="AJ30" s="2674"/>
      <c r="AK30" s="2674"/>
    </row>
    <row r="31" spans="1:37">
      <c r="A31" s="3721"/>
      <c r="B31" s="3706"/>
      <c r="C31" s="3673"/>
      <c r="D31" s="2589" t="s">
        <v>395</v>
      </c>
      <c r="E31" s="2597"/>
      <c r="F31" s="2597"/>
      <c r="G31" s="2597"/>
      <c r="H31" s="2597"/>
      <c r="I31" s="2597"/>
      <c r="J31" s="2597"/>
      <c r="K31" s="2597"/>
      <c r="L31" s="2597"/>
      <c r="M31" s="2597"/>
      <c r="N31" s="2597"/>
      <c r="O31" s="2597"/>
      <c r="P31" s="2597"/>
      <c r="Q31" s="2597"/>
      <c r="R31" s="2597"/>
      <c r="S31" s="2597"/>
      <c r="T31" s="2597"/>
      <c r="U31" s="2597"/>
      <c r="V31" s="2597"/>
      <c r="W31" s="2597"/>
      <c r="X31" s="2597"/>
      <c r="Y31" s="2597"/>
      <c r="Z31" s="2597"/>
      <c r="AA31" s="2597"/>
      <c r="AB31" s="2597"/>
      <c r="AC31" s="2597"/>
      <c r="AD31" s="2597"/>
      <c r="AE31" s="2597"/>
      <c r="AF31" s="2597"/>
      <c r="AG31" s="2597"/>
      <c r="AH31" s="2597"/>
      <c r="AI31" s="2597"/>
      <c r="AJ31" s="2597"/>
      <c r="AK31" s="2597"/>
    </row>
    <row r="32" spans="1:37">
      <c r="A32" s="3721"/>
      <c r="B32" s="3707"/>
      <c r="C32" s="3674"/>
      <c r="D32" s="2604" t="s">
        <v>396</v>
      </c>
      <c r="E32" s="2596"/>
      <c r="F32" s="2596"/>
      <c r="G32" s="2596"/>
      <c r="H32" s="2596"/>
      <c r="I32" s="2596"/>
      <c r="J32" s="2596"/>
      <c r="K32" s="2596"/>
      <c r="L32" s="2596"/>
      <c r="M32" s="2596"/>
      <c r="N32" s="2596"/>
      <c r="O32" s="2596"/>
      <c r="P32" s="2596"/>
      <c r="Q32" s="2596"/>
      <c r="R32" s="2596"/>
      <c r="S32" s="2596"/>
      <c r="T32" s="2596"/>
      <c r="U32" s="2596"/>
      <c r="V32" s="2596"/>
      <c r="W32" s="2596"/>
      <c r="X32" s="2596"/>
      <c r="Y32" s="2596"/>
      <c r="Z32" s="2596"/>
      <c r="AA32" s="2596"/>
      <c r="AB32" s="2596"/>
      <c r="AC32" s="2596"/>
      <c r="AD32" s="2596"/>
      <c r="AE32" s="2596"/>
      <c r="AF32" s="2596"/>
      <c r="AG32" s="2596"/>
      <c r="AH32" s="2596"/>
      <c r="AI32" s="2596"/>
      <c r="AJ32" s="2596"/>
      <c r="AK32" s="2596"/>
    </row>
    <row r="33" spans="1:37" ht="15.75" thickBot="1">
      <c r="A33" s="3722"/>
      <c r="B33" s="3678" t="s">
        <v>645</v>
      </c>
      <c r="C33" s="3679"/>
      <c r="D33" s="3680"/>
      <c r="E33" s="2595"/>
      <c r="F33" s="2595"/>
      <c r="G33" s="2595"/>
      <c r="H33" s="2595"/>
      <c r="I33" s="2595"/>
      <c r="J33" s="2595"/>
      <c r="K33" s="2595"/>
      <c r="L33" s="2595"/>
      <c r="M33" s="2595"/>
      <c r="N33" s="2594"/>
      <c r="O33" s="2594"/>
      <c r="P33" s="2594"/>
      <c r="Q33" s="2595"/>
      <c r="R33" s="2595"/>
      <c r="S33" s="2595"/>
      <c r="T33" s="2595"/>
      <c r="U33" s="2595"/>
      <c r="V33" s="2595"/>
      <c r="W33" s="2595"/>
      <c r="X33" s="2595"/>
      <c r="Y33" s="2595"/>
      <c r="Z33" s="2594"/>
      <c r="AA33" s="2594"/>
      <c r="AB33" s="2594"/>
      <c r="AC33" s="2595"/>
      <c r="AD33" s="2595"/>
      <c r="AE33" s="2595"/>
      <c r="AF33" s="2595"/>
      <c r="AG33" s="2595"/>
      <c r="AH33" s="2595"/>
      <c r="AI33" s="2595"/>
      <c r="AJ33" s="2595"/>
      <c r="AK33" s="2595"/>
    </row>
    <row r="34" spans="1:37">
      <c r="A34" s="3711" t="s">
        <v>706</v>
      </c>
      <c r="B34" s="3714" t="s">
        <v>608</v>
      </c>
      <c r="C34" s="3715"/>
      <c r="D34" s="3716"/>
      <c r="E34" s="2829"/>
      <c r="F34" s="2829"/>
      <c r="G34" s="2829"/>
      <c r="H34" s="2829"/>
      <c r="I34" s="2829"/>
      <c r="J34" s="2829"/>
      <c r="K34" s="2829"/>
      <c r="L34" s="2829"/>
      <c r="M34" s="2829"/>
      <c r="N34" s="2829"/>
      <c r="O34" s="2829"/>
      <c r="P34" s="2829"/>
      <c r="Q34" s="2829"/>
      <c r="R34" s="2829"/>
      <c r="S34" s="2829"/>
      <c r="T34" s="2829"/>
      <c r="U34" s="2829"/>
      <c r="V34" s="2829"/>
      <c r="W34" s="2829"/>
      <c r="X34" s="2829"/>
      <c r="Y34" s="2829"/>
      <c r="Z34" s="2829"/>
      <c r="AA34" s="2829"/>
      <c r="AB34" s="2829"/>
      <c r="AC34" s="2829"/>
      <c r="AD34" s="2829"/>
      <c r="AE34" s="2829"/>
      <c r="AF34" s="2829"/>
      <c r="AG34" s="2829"/>
      <c r="AH34" s="2829"/>
      <c r="AI34" s="2829"/>
      <c r="AJ34" s="2829"/>
      <c r="AK34" s="2829"/>
    </row>
    <row r="35" spans="1:37">
      <c r="A35" s="3712"/>
      <c r="B35" s="2668" t="s">
        <v>621</v>
      </c>
      <c r="C35" s="3687" t="s">
        <v>610</v>
      </c>
      <c r="D35" s="3688"/>
      <c r="E35" s="2654"/>
      <c r="F35" s="2655"/>
      <c r="G35" s="2655"/>
      <c r="H35" s="2655"/>
      <c r="I35" s="2655"/>
      <c r="J35" s="2655"/>
      <c r="K35" s="2655"/>
      <c r="L35" s="2655"/>
      <c r="M35" s="2655"/>
      <c r="N35" s="2655"/>
      <c r="O35" s="2655"/>
      <c r="P35" s="2655"/>
      <c r="Q35" s="2655"/>
      <c r="R35" s="2655"/>
      <c r="S35" s="2655"/>
      <c r="T35" s="2655"/>
      <c r="U35" s="2655"/>
      <c r="V35" s="2655"/>
      <c r="W35" s="2655"/>
      <c r="X35" s="2655"/>
      <c r="Y35" s="2655"/>
      <c r="Z35" s="2655"/>
      <c r="AA35" s="2655"/>
      <c r="AB35" s="2655"/>
      <c r="AC35" s="2655"/>
      <c r="AD35" s="2655"/>
      <c r="AE35" s="2655"/>
      <c r="AF35" s="2655"/>
      <c r="AG35" s="2655"/>
      <c r="AH35" s="2655"/>
      <c r="AI35" s="2655"/>
      <c r="AJ35" s="2655"/>
      <c r="AK35" s="2831"/>
    </row>
    <row r="36" spans="1:37">
      <c r="A36" s="3712"/>
      <c r="B36" s="3705" t="s">
        <v>622</v>
      </c>
      <c r="C36" s="3702" t="s">
        <v>612</v>
      </c>
      <c r="D36" s="2601" t="s">
        <v>634</v>
      </c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03"/>
      <c r="P36" s="2603"/>
      <c r="Q36" s="2603"/>
      <c r="R36" s="2603"/>
      <c r="S36" s="2603"/>
      <c r="T36" s="2603"/>
      <c r="U36" s="2603"/>
      <c r="V36" s="2603"/>
      <c r="W36" s="2603"/>
      <c r="X36" s="2603"/>
      <c r="Y36" s="2603"/>
      <c r="Z36" s="2603"/>
      <c r="AA36" s="2603"/>
      <c r="AB36" s="2603"/>
      <c r="AC36" s="2603"/>
      <c r="AD36" s="2603"/>
      <c r="AE36" s="2603"/>
      <c r="AF36" s="2603"/>
      <c r="AG36" s="2603"/>
      <c r="AH36" s="2603"/>
      <c r="AI36" s="2603"/>
      <c r="AJ36" s="2603"/>
      <c r="AK36" s="2603"/>
    </row>
    <row r="37" spans="1:37">
      <c r="A37" s="3712"/>
      <c r="B37" s="3706"/>
      <c r="C37" s="3703"/>
      <c r="D37" s="2592" t="s">
        <v>395</v>
      </c>
      <c r="E37" s="2590"/>
      <c r="F37" s="2590"/>
      <c r="G37" s="2590"/>
      <c r="H37" s="2590"/>
      <c r="I37" s="2590"/>
      <c r="J37" s="2590"/>
      <c r="K37" s="2590"/>
      <c r="L37" s="2590"/>
      <c r="M37" s="2590"/>
      <c r="N37" s="2590"/>
      <c r="O37" s="2590"/>
      <c r="P37" s="2590"/>
      <c r="Q37" s="2590"/>
      <c r="R37" s="2590"/>
      <c r="S37" s="2590"/>
      <c r="T37" s="2590"/>
      <c r="U37" s="2590"/>
      <c r="V37" s="2590"/>
      <c r="W37" s="2590"/>
      <c r="X37" s="2590"/>
      <c r="Y37" s="2590"/>
      <c r="Z37" s="2590"/>
      <c r="AA37" s="2590"/>
      <c r="AB37" s="2590"/>
      <c r="AC37" s="2590"/>
      <c r="AD37" s="2590"/>
      <c r="AE37" s="2590"/>
      <c r="AF37" s="2590"/>
      <c r="AG37" s="2590"/>
      <c r="AH37" s="2590"/>
      <c r="AI37" s="2590"/>
      <c r="AJ37" s="2590"/>
      <c r="AK37" s="2590"/>
    </row>
    <row r="38" spans="1:37">
      <c r="A38" s="3712"/>
      <c r="B38" s="3706"/>
      <c r="C38" s="3703"/>
      <c r="D38" s="2673" t="s">
        <v>396</v>
      </c>
      <c r="E38" s="2600"/>
      <c r="F38" s="2600"/>
      <c r="G38" s="2600"/>
      <c r="H38" s="2600"/>
      <c r="I38" s="2600"/>
      <c r="J38" s="2600"/>
      <c r="K38" s="2600"/>
      <c r="L38" s="2600"/>
      <c r="M38" s="2600"/>
      <c r="N38" s="2600"/>
      <c r="O38" s="2600"/>
      <c r="P38" s="2600"/>
      <c r="Q38" s="2600"/>
      <c r="R38" s="2600"/>
      <c r="S38" s="2600"/>
      <c r="T38" s="2600"/>
      <c r="U38" s="2600"/>
      <c r="V38" s="2600"/>
      <c r="W38" s="2600"/>
      <c r="X38" s="2600"/>
      <c r="Y38" s="2600"/>
      <c r="Z38" s="2600"/>
      <c r="AA38" s="2600"/>
      <c r="AB38" s="2600"/>
      <c r="AC38" s="2600"/>
      <c r="AD38" s="2600"/>
      <c r="AE38" s="2600"/>
      <c r="AF38" s="2600"/>
      <c r="AG38" s="2600"/>
      <c r="AH38" s="2600"/>
      <c r="AI38" s="2600"/>
      <c r="AJ38" s="2600"/>
      <c r="AK38" s="2600"/>
    </row>
    <row r="39" spans="1:37">
      <c r="A39" s="3712"/>
      <c r="B39" s="3706"/>
      <c r="C39" s="3672" t="s">
        <v>613</v>
      </c>
      <c r="D39" s="2589" t="s">
        <v>634</v>
      </c>
      <c r="E39" s="2674"/>
      <c r="F39" s="2674"/>
      <c r="G39" s="2674"/>
      <c r="H39" s="2674"/>
      <c r="I39" s="2674"/>
      <c r="J39" s="2674"/>
      <c r="K39" s="2674"/>
      <c r="L39" s="2674"/>
      <c r="M39" s="2674"/>
      <c r="N39" s="2674"/>
      <c r="O39" s="2674"/>
      <c r="P39" s="2674"/>
      <c r="Q39" s="2674"/>
      <c r="R39" s="2674"/>
      <c r="S39" s="2674"/>
      <c r="T39" s="2674"/>
      <c r="U39" s="2674"/>
      <c r="V39" s="2674"/>
      <c r="W39" s="2674"/>
      <c r="X39" s="2674"/>
      <c r="Y39" s="2674"/>
      <c r="Z39" s="2674"/>
      <c r="AA39" s="2674"/>
      <c r="AB39" s="2674"/>
      <c r="AC39" s="2674"/>
      <c r="AD39" s="2674"/>
      <c r="AE39" s="2674"/>
      <c r="AF39" s="2674"/>
      <c r="AG39" s="2674"/>
      <c r="AH39" s="2674"/>
      <c r="AI39" s="2674"/>
      <c r="AJ39" s="2674"/>
      <c r="AK39" s="2674"/>
    </row>
    <row r="40" spans="1:37">
      <c r="A40" s="3712"/>
      <c r="B40" s="3706"/>
      <c r="C40" s="3673"/>
      <c r="D40" s="2589" t="s">
        <v>395</v>
      </c>
      <c r="E40" s="2597"/>
      <c r="F40" s="2597"/>
      <c r="G40" s="2597"/>
      <c r="H40" s="2597"/>
      <c r="I40" s="2597"/>
      <c r="J40" s="2597"/>
      <c r="K40" s="2597"/>
      <c r="L40" s="2597"/>
      <c r="M40" s="2597"/>
      <c r="N40" s="2597"/>
      <c r="O40" s="2597"/>
      <c r="P40" s="2597"/>
      <c r="Q40" s="2597"/>
      <c r="R40" s="2597"/>
      <c r="S40" s="2597"/>
      <c r="T40" s="2597"/>
      <c r="U40" s="2597"/>
      <c r="V40" s="2597"/>
      <c r="W40" s="2597"/>
      <c r="X40" s="2597"/>
      <c r="Y40" s="2597"/>
      <c r="Z40" s="2597"/>
      <c r="AA40" s="2597"/>
      <c r="AB40" s="2597"/>
      <c r="AC40" s="2597"/>
      <c r="AD40" s="2597"/>
      <c r="AE40" s="2597"/>
      <c r="AF40" s="2597"/>
      <c r="AG40" s="2597"/>
      <c r="AH40" s="2597"/>
      <c r="AI40" s="2597"/>
      <c r="AJ40" s="2597"/>
      <c r="AK40" s="2597"/>
    </row>
    <row r="41" spans="1:37">
      <c r="A41" s="3712"/>
      <c r="B41" s="3707"/>
      <c r="C41" s="3674"/>
      <c r="D41" s="2604" t="s">
        <v>396</v>
      </c>
      <c r="E41" s="2596"/>
      <c r="F41" s="2596"/>
      <c r="G41" s="2596"/>
      <c r="H41" s="2596"/>
      <c r="I41" s="2596"/>
      <c r="J41" s="2596"/>
      <c r="K41" s="2596"/>
      <c r="L41" s="2596"/>
      <c r="M41" s="2596"/>
      <c r="N41" s="2596"/>
      <c r="O41" s="2596"/>
      <c r="P41" s="2596"/>
      <c r="Q41" s="2596"/>
      <c r="R41" s="2596"/>
      <c r="S41" s="2596"/>
      <c r="T41" s="2596"/>
      <c r="U41" s="2596"/>
      <c r="V41" s="2596"/>
      <c r="W41" s="2596"/>
      <c r="X41" s="2596"/>
      <c r="Y41" s="2596"/>
      <c r="Z41" s="2596"/>
      <c r="AA41" s="2596"/>
      <c r="AB41" s="2596"/>
      <c r="AC41" s="2596"/>
      <c r="AD41" s="2596"/>
      <c r="AE41" s="2596"/>
      <c r="AF41" s="2596"/>
      <c r="AG41" s="2596"/>
      <c r="AH41" s="2596"/>
      <c r="AI41" s="2596"/>
      <c r="AJ41" s="2596"/>
      <c r="AK41" s="2596"/>
    </row>
    <row r="42" spans="1:37" ht="15.75" thickBot="1">
      <c r="A42" s="3713"/>
      <c r="B42" s="3717" t="s">
        <v>615</v>
      </c>
      <c r="C42" s="3679"/>
      <c r="D42" s="3680"/>
      <c r="E42" s="2595"/>
      <c r="F42" s="2595"/>
      <c r="G42" s="2595"/>
      <c r="H42" s="2595"/>
      <c r="I42" s="2595"/>
      <c r="J42" s="2595"/>
      <c r="K42" s="2595"/>
      <c r="L42" s="2595"/>
      <c r="M42" s="2595"/>
      <c r="N42" s="2594"/>
      <c r="O42" s="2594"/>
      <c r="P42" s="2594"/>
      <c r="Q42" s="2595"/>
      <c r="R42" s="2595"/>
      <c r="S42" s="2595"/>
      <c r="T42" s="2595"/>
      <c r="U42" s="2595"/>
      <c r="V42" s="2595"/>
      <c r="W42" s="2595"/>
      <c r="X42" s="2595"/>
      <c r="Y42" s="2595"/>
      <c r="Z42" s="2594"/>
      <c r="AA42" s="2594"/>
      <c r="AB42" s="2594"/>
      <c r="AC42" s="2595"/>
      <c r="AD42" s="2595"/>
      <c r="AE42" s="2595"/>
      <c r="AF42" s="2595"/>
      <c r="AG42" s="2595"/>
      <c r="AH42" s="2595"/>
      <c r="AI42" s="2595"/>
      <c r="AJ42" s="2595"/>
      <c r="AK42" s="2595"/>
    </row>
    <row r="43" spans="1:37">
      <c r="A43" s="3732" t="s">
        <v>705</v>
      </c>
      <c r="B43" s="3714" t="s">
        <v>608</v>
      </c>
      <c r="C43" s="3715"/>
      <c r="D43" s="3716"/>
      <c r="E43" s="2829"/>
      <c r="F43" s="2829"/>
      <c r="G43" s="2829"/>
      <c r="H43" s="2829"/>
      <c r="I43" s="2829"/>
      <c r="J43" s="2829"/>
      <c r="K43" s="2829"/>
      <c r="L43" s="2829"/>
      <c r="M43" s="2829"/>
      <c r="N43" s="2829"/>
      <c r="O43" s="2829"/>
      <c r="P43" s="2829"/>
      <c r="Q43" s="2829"/>
      <c r="R43" s="2829"/>
      <c r="S43" s="2829"/>
      <c r="T43" s="2829"/>
      <c r="U43" s="2829"/>
      <c r="V43" s="2829"/>
      <c r="W43" s="2829"/>
      <c r="X43" s="2829"/>
      <c r="Y43" s="2829"/>
      <c r="Z43" s="2829"/>
      <c r="AA43" s="2829"/>
      <c r="AB43" s="2829"/>
      <c r="AC43" s="2829"/>
      <c r="AD43" s="2829"/>
      <c r="AE43" s="2829"/>
      <c r="AF43" s="2829"/>
      <c r="AG43" s="2829"/>
      <c r="AH43" s="2829"/>
      <c r="AI43" s="2829"/>
      <c r="AJ43" s="2829"/>
      <c r="AK43" s="2829"/>
    </row>
    <row r="44" spans="1:37">
      <c r="A44" s="3733"/>
      <c r="B44" s="2669" t="s">
        <v>623</v>
      </c>
      <c r="C44" s="3687" t="s">
        <v>610</v>
      </c>
      <c r="D44" s="3688"/>
      <c r="E44" s="3723"/>
      <c r="F44" s="3724"/>
      <c r="G44" s="3724"/>
      <c r="H44" s="3724"/>
      <c r="I44" s="3724"/>
      <c r="J44" s="3724"/>
      <c r="K44" s="3724"/>
      <c r="L44" s="3724"/>
      <c r="M44" s="3724"/>
      <c r="N44" s="3724"/>
      <c r="O44" s="3724"/>
      <c r="P44" s="3724"/>
      <c r="Q44" s="3724"/>
      <c r="R44" s="3724"/>
      <c r="S44" s="3724"/>
      <c r="T44" s="3724"/>
      <c r="U44" s="3724"/>
      <c r="V44" s="3724"/>
      <c r="W44" s="3724"/>
      <c r="X44" s="3724"/>
      <c r="Y44" s="3724"/>
      <c r="Z44" s="3724"/>
      <c r="AA44" s="3724"/>
      <c r="AB44" s="3724"/>
      <c r="AC44" s="3724"/>
      <c r="AD44" s="3724"/>
      <c r="AE44" s="3724"/>
      <c r="AF44" s="3724"/>
      <c r="AG44" s="3724"/>
      <c r="AH44" s="3724"/>
      <c r="AI44" s="3724"/>
      <c r="AJ44" s="3724"/>
      <c r="AK44" s="3725"/>
    </row>
    <row r="45" spans="1:37">
      <c r="A45" s="3733"/>
      <c r="B45" s="3705" t="s">
        <v>624</v>
      </c>
      <c r="C45" s="3702" t="s">
        <v>612</v>
      </c>
      <c r="D45" s="2601" t="s">
        <v>634</v>
      </c>
      <c r="E45" s="2603"/>
      <c r="F45" s="2603"/>
      <c r="G45" s="2603"/>
      <c r="H45" s="2603"/>
      <c r="I45" s="2603"/>
      <c r="J45" s="2603"/>
      <c r="K45" s="2603"/>
      <c r="L45" s="2603"/>
      <c r="M45" s="2603"/>
      <c r="N45" s="2603"/>
      <c r="O45" s="2603"/>
      <c r="P45" s="2603"/>
      <c r="Q45" s="2603"/>
      <c r="R45" s="2603"/>
      <c r="S45" s="2603"/>
      <c r="T45" s="2603"/>
      <c r="U45" s="2603"/>
      <c r="V45" s="2603"/>
      <c r="W45" s="2603"/>
      <c r="X45" s="2603"/>
      <c r="Y45" s="2603"/>
      <c r="Z45" s="2603"/>
      <c r="AA45" s="2603"/>
      <c r="AB45" s="2603"/>
      <c r="AC45" s="2603"/>
      <c r="AD45" s="2603"/>
      <c r="AE45" s="2603"/>
      <c r="AF45" s="2603"/>
      <c r="AG45" s="2603"/>
      <c r="AH45" s="2603"/>
      <c r="AI45" s="2603"/>
      <c r="AJ45" s="2603"/>
      <c r="AK45" s="2603"/>
    </row>
    <row r="46" spans="1:37">
      <c r="A46" s="3733"/>
      <c r="B46" s="3706"/>
      <c r="C46" s="3703"/>
      <c r="D46" s="2592" t="s">
        <v>395</v>
      </c>
      <c r="E46" s="2602"/>
      <c r="F46" s="2602"/>
      <c r="G46" s="2602"/>
      <c r="H46" s="2602"/>
      <c r="I46" s="2602"/>
      <c r="J46" s="2602"/>
      <c r="K46" s="2602"/>
      <c r="L46" s="2602"/>
      <c r="M46" s="2602"/>
      <c r="N46" s="2602"/>
      <c r="O46" s="2602"/>
      <c r="P46" s="2602"/>
      <c r="Q46" s="2602"/>
      <c r="R46" s="2602"/>
      <c r="S46" s="2602"/>
      <c r="T46" s="2602"/>
      <c r="U46" s="2602"/>
      <c r="V46" s="2602"/>
      <c r="W46" s="2602"/>
      <c r="X46" s="2602"/>
      <c r="Y46" s="2602"/>
      <c r="Z46" s="2602"/>
      <c r="AA46" s="2602"/>
      <c r="AB46" s="2602"/>
      <c r="AC46" s="2602"/>
      <c r="AD46" s="2602"/>
      <c r="AE46" s="2602"/>
      <c r="AF46" s="2602"/>
      <c r="AG46" s="2602"/>
      <c r="AH46" s="2602"/>
      <c r="AI46" s="2602"/>
      <c r="AJ46" s="2602"/>
      <c r="AK46" s="2602"/>
    </row>
    <row r="47" spans="1:37">
      <c r="A47" s="3733"/>
      <c r="B47" s="3707"/>
      <c r="C47" s="3704"/>
      <c r="D47" s="2591" t="s">
        <v>396</v>
      </c>
      <c r="E47" s="2598"/>
      <c r="F47" s="2598"/>
      <c r="G47" s="2598"/>
      <c r="H47" s="2598"/>
      <c r="I47" s="2598"/>
      <c r="J47" s="2598"/>
      <c r="K47" s="2598"/>
      <c r="L47" s="2598"/>
      <c r="M47" s="2598"/>
      <c r="N47" s="2598"/>
      <c r="O47" s="2598"/>
      <c r="P47" s="2598"/>
      <c r="Q47" s="2598"/>
      <c r="R47" s="2598"/>
      <c r="S47" s="2598"/>
      <c r="T47" s="2598"/>
      <c r="U47" s="2598"/>
      <c r="V47" s="2598"/>
      <c r="W47" s="2598"/>
      <c r="X47" s="2598"/>
      <c r="Y47" s="2598"/>
      <c r="Z47" s="2598"/>
      <c r="AA47" s="2598"/>
      <c r="AB47" s="2598"/>
      <c r="AC47" s="2598"/>
      <c r="AD47" s="2598"/>
      <c r="AE47" s="2598"/>
      <c r="AF47" s="2598"/>
      <c r="AG47" s="2598"/>
      <c r="AH47" s="2598"/>
      <c r="AI47" s="2598"/>
      <c r="AJ47" s="2598"/>
      <c r="AK47" s="2598"/>
    </row>
    <row r="48" spans="1:37">
      <c r="A48" s="3733"/>
      <c r="B48" s="3726" t="s">
        <v>625</v>
      </c>
      <c r="C48" s="3702" t="s">
        <v>612</v>
      </c>
      <c r="D48" s="2592" t="s">
        <v>634</v>
      </c>
      <c r="E48" s="2590"/>
      <c r="F48" s="2590"/>
      <c r="G48" s="2590"/>
      <c r="H48" s="2590"/>
      <c r="I48" s="2590"/>
      <c r="J48" s="2590"/>
      <c r="K48" s="2590"/>
      <c r="L48" s="2590"/>
      <c r="M48" s="2590"/>
      <c r="N48" s="2590"/>
      <c r="O48" s="2590"/>
      <c r="P48" s="2590"/>
      <c r="Q48" s="2590"/>
      <c r="R48" s="2590"/>
      <c r="S48" s="2590"/>
      <c r="T48" s="2590"/>
      <c r="U48" s="2590"/>
      <c r="V48" s="2590"/>
      <c r="W48" s="2590"/>
      <c r="X48" s="2590"/>
      <c r="Y48" s="2590"/>
      <c r="Z48" s="2590"/>
      <c r="AA48" s="2590"/>
      <c r="AB48" s="2590"/>
      <c r="AC48" s="2590"/>
      <c r="AD48" s="2590"/>
      <c r="AE48" s="2590"/>
      <c r="AF48" s="2590"/>
      <c r="AG48" s="2590"/>
      <c r="AH48" s="2590"/>
      <c r="AI48" s="2590"/>
      <c r="AJ48" s="2590"/>
      <c r="AK48" s="2590"/>
    </row>
    <row r="49" spans="1:37">
      <c r="A49" s="3733"/>
      <c r="B49" s="3727"/>
      <c r="C49" s="3703"/>
      <c r="D49" s="2592" t="s">
        <v>395</v>
      </c>
      <c r="E49" s="2600"/>
      <c r="F49" s="2600"/>
      <c r="G49" s="2600"/>
      <c r="H49" s="2600"/>
      <c r="I49" s="2600"/>
      <c r="J49" s="2600"/>
      <c r="K49" s="2600"/>
      <c r="L49" s="2600"/>
      <c r="M49" s="2600"/>
      <c r="N49" s="2600"/>
      <c r="O49" s="2600"/>
      <c r="P49" s="2600"/>
      <c r="Q49" s="2600"/>
      <c r="R49" s="2600"/>
      <c r="S49" s="2600"/>
      <c r="T49" s="2600"/>
      <c r="U49" s="2600"/>
      <c r="V49" s="2600"/>
      <c r="W49" s="2600"/>
      <c r="X49" s="2600"/>
      <c r="Y49" s="2600"/>
      <c r="Z49" s="2600"/>
      <c r="AA49" s="2600"/>
      <c r="AB49" s="2600"/>
      <c r="AC49" s="2600"/>
      <c r="AD49" s="2600"/>
      <c r="AE49" s="2600"/>
      <c r="AF49" s="2600"/>
      <c r="AG49" s="2600"/>
      <c r="AH49" s="2600"/>
      <c r="AI49" s="2600"/>
      <c r="AJ49" s="2600"/>
      <c r="AK49" s="2600"/>
    </row>
    <row r="50" spans="1:37">
      <c r="A50" s="3733"/>
      <c r="B50" s="3728"/>
      <c r="C50" s="3704"/>
      <c r="D50" s="2599" t="s">
        <v>396</v>
      </c>
      <c r="E50" s="2598"/>
      <c r="F50" s="2598"/>
      <c r="G50" s="2598"/>
      <c r="H50" s="2598"/>
      <c r="I50" s="2598"/>
      <c r="J50" s="2598"/>
      <c r="K50" s="2598"/>
      <c r="L50" s="2598"/>
      <c r="M50" s="2598"/>
      <c r="N50" s="2598"/>
      <c r="O50" s="2598"/>
      <c r="P50" s="2598"/>
      <c r="Q50" s="2598"/>
      <c r="R50" s="2598"/>
      <c r="S50" s="2598"/>
      <c r="T50" s="2598"/>
      <c r="U50" s="2598"/>
      <c r="V50" s="2598"/>
      <c r="W50" s="2598"/>
      <c r="X50" s="2598"/>
      <c r="Y50" s="2598"/>
      <c r="Z50" s="2598"/>
      <c r="AA50" s="2598"/>
      <c r="AB50" s="2598"/>
      <c r="AC50" s="2598"/>
      <c r="AD50" s="2598"/>
      <c r="AE50" s="2598"/>
      <c r="AF50" s="2598"/>
      <c r="AG50" s="2598"/>
      <c r="AH50" s="2598"/>
      <c r="AI50" s="2598"/>
      <c r="AJ50" s="2598"/>
      <c r="AK50" s="2598"/>
    </row>
    <row r="51" spans="1:37">
      <c r="A51" s="3733"/>
      <c r="B51" s="3726" t="s">
        <v>626</v>
      </c>
      <c r="C51" s="3702" t="s">
        <v>612</v>
      </c>
      <c r="D51" s="2601" t="s">
        <v>634</v>
      </c>
      <c r="E51" s="2590"/>
      <c r="F51" s="2590"/>
      <c r="G51" s="2590"/>
      <c r="H51" s="2590"/>
      <c r="I51" s="2590"/>
      <c r="J51" s="2590"/>
      <c r="K51" s="2590"/>
      <c r="L51" s="2590"/>
      <c r="M51" s="2590"/>
      <c r="N51" s="2590"/>
      <c r="O51" s="2590"/>
      <c r="P51" s="2590"/>
      <c r="Q51" s="2590"/>
      <c r="R51" s="2590"/>
      <c r="S51" s="2590"/>
      <c r="T51" s="2590"/>
      <c r="U51" s="2590"/>
      <c r="V51" s="2590"/>
      <c r="W51" s="2590"/>
      <c r="X51" s="2590"/>
      <c r="Y51" s="2590"/>
      <c r="Z51" s="2590"/>
      <c r="AA51" s="2590"/>
      <c r="AB51" s="2590"/>
      <c r="AC51" s="2590"/>
      <c r="AD51" s="2590"/>
      <c r="AE51" s="2590"/>
      <c r="AF51" s="2590"/>
      <c r="AG51" s="2590"/>
      <c r="AH51" s="2590"/>
      <c r="AI51" s="2590"/>
      <c r="AJ51" s="2590"/>
      <c r="AK51" s="2590"/>
    </row>
    <row r="52" spans="1:37">
      <c r="A52" s="3733"/>
      <c r="B52" s="3727"/>
      <c r="C52" s="3703"/>
      <c r="D52" s="2592" t="s">
        <v>395</v>
      </c>
      <c r="E52" s="2600"/>
      <c r="F52" s="2600"/>
      <c r="G52" s="2600"/>
      <c r="H52" s="2600"/>
      <c r="I52" s="2600"/>
      <c r="J52" s="2600"/>
      <c r="K52" s="2600"/>
      <c r="L52" s="2600"/>
      <c r="M52" s="2600"/>
      <c r="N52" s="2600"/>
      <c r="O52" s="2600"/>
      <c r="P52" s="2600"/>
      <c r="Q52" s="2600"/>
      <c r="R52" s="2600"/>
      <c r="S52" s="2600"/>
      <c r="T52" s="2600"/>
      <c r="U52" s="2600"/>
      <c r="V52" s="2600"/>
      <c r="W52" s="2600"/>
      <c r="X52" s="2600"/>
      <c r="Y52" s="2600"/>
      <c r="Z52" s="2600"/>
      <c r="AA52" s="2600"/>
      <c r="AB52" s="2600"/>
      <c r="AC52" s="2600"/>
      <c r="AD52" s="2600"/>
      <c r="AE52" s="2600"/>
      <c r="AF52" s="2600"/>
      <c r="AG52" s="2600"/>
      <c r="AH52" s="2600"/>
      <c r="AI52" s="2600"/>
      <c r="AJ52" s="2600"/>
      <c r="AK52" s="2600"/>
    </row>
    <row r="53" spans="1:37">
      <c r="A53" s="3733"/>
      <c r="B53" s="3728"/>
      <c r="C53" s="3704"/>
      <c r="D53" s="2591" t="s">
        <v>396</v>
      </c>
      <c r="E53" s="2598"/>
      <c r="F53" s="2598"/>
      <c r="G53" s="2598"/>
      <c r="H53" s="2598"/>
      <c r="I53" s="2598"/>
      <c r="J53" s="2598"/>
      <c r="K53" s="2598"/>
      <c r="L53" s="2598"/>
      <c r="M53" s="2598"/>
      <c r="N53" s="2598"/>
      <c r="O53" s="2598"/>
      <c r="P53" s="2598"/>
      <c r="Q53" s="2598"/>
      <c r="R53" s="2598"/>
      <c r="S53" s="2598"/>
      <c r="T53" s="2598"/>
      <c r="U53" s="2598"/>
      <c r="V53" s="2598"/>
      <c r="W53" s="2598"/>
      <c r="X53" s="2598"/>
      <c r="Y53" s="2598"/>
      <c r="Z53" s="2598"/>
      <c r="AA53" s="2598"/>
      <c r="AB53" s="2598"/>
      <c r="AC53" s="2598"/>
      <c r="AD53" s="2598"/>
      <c r="AE53" s="2598"/>
      <c r="AF53" s="2598"/>
      <c r="AG53" s="2598"/>
      <c r="AH53" s="2598"/>
      <c r="AI53" s="2598"/>
      <c r="AJ53" s="2598"/>
      <c r="AK53" s="2598"/>
    </row>
    <row r="54" spans="1:37">
      <c r="A54" s="3733"/>
      <c r="B54" s="3726" t="s">
        <v>627</v>
      </c>
      <c r="C54" s="3702" t="s">
        <v>612</v>
      </c>
      <c r="D54" s="2592" t="s">
        <v>634</v>
      </c>
      <c r="E54" s="2590"/>
      <c r="F54" s="2590"/>
      <c r="G54" s="2590"/>
      <c r="H54" s="2590"/>
      <c r="I54" s="2590"/>
      <c r="J54" s="2590"/>
      <c r="K54" s="2590"/>
      <c r="L54" s="2590"/>
      <c r="M54" s="2590"/>
      <c r="N54" s="2590"/>
      <c r="O54" s="2590"/>
      <c r="P54" s="2590"/>
      <c r="Q54" s="2590"/>
      <c r="R54" s="2590"/>
      <c r="S54" s="2590"/>
      <c r="T54" s="2590"/>
      <c r="U54" s="2590"/>
      <c r="V54" s="2590"/>
      <c r="W54" s="2590"/>
      <c r="X54" s="2590"/>
      <c r="Y54" s="2590"/>
      <c r="Z54" s="2590"/>
      <c r="AA54" s="2590"/>
      <c r="AB54" s="2590"/>
      <c r="AC54" s="2590"/>
      <c r="AD54" s="2590"/>
      <c r="AE54" s="2590"/>
      <c r="AF54" s="2590"/>
      <c r="AG54" s="2590"/>
      <c r="AH54" s="2590"/>
      <c r="AI54" s="2590"/>
      <c r="AJ54" s="2590"/>
      <c r="AK54" s="2590"/>
    </row>
    <row r="55" spans="1:37">
      <c r="A55" s="3733"/>
      <c r="B55" s="3727"/>
      <c r="C55" s="3703"/>
      <c r="D55" s="2592" t="s">
        <v>395</v>
      </c>
      <c r="E55" s="2600"/>
      <c r="F55" s="2600"/>
      <c r="G55" s="2600"/>
      <c r="H55" s="2600"/>
      <c r="I55" s="2600"/>
      <c r="J55" s="2600"/>
      <c r="K55" s="2600"/>
      <c r="L55" s="2600"/>
      <c r="M55" s="2600"/>
      <c r="N55" s="2600"/>
      <c r="O55" s="2600"/>
      <c r="P55" s="2600"/>
      <c r="Q55" s="2600"/>
      <c r="R55" s="2600"/>
      <c r="S55" s="2600"/>
      <c r="T55" s="2600"/>
      <c r="U55" s="2600"/>
      <c r="V55" s="2600"/>
      <c r="W55" s="2600"/>
      <c r="X55" s="2600"/>
      <c r="Y55" s="2600"/>
      <c r="Z55" s="2600"/>
      <c r="AA55" s="2600"/>
      <c r="AB55" s="2600"/>
      <c r="AC55" s="2600"/>
      <c r="AD55" s="2600"/>
      <c r="AE55" s="2600"/>
      <c r="AF55" s="2600"/>
      <c r="AG55" s="2600"/>
      <c r="AH55" s="2600"/>
      <c r="AI55" s="2600"/>
      <c r="AJ55" s="2600"/>
      <c r="AK55" s="2600"/>
    </row>
    <row r="56" spans="1:37">
      <c r="A56" s="3733"/>
      <c r="B56" s="3728"/>
      <c r="C56" s="3704"/>
      <c r="D56" s="2599" t="s">
        <v>396</v>
      </c>
      <c r="E56" s="2598"/>
      <c r="F56" s="2598"/>
      <c r="G56" s="2598"/>
      <c r="H56" s="2598"/>
      <c r="I56" s="2598"/>
      <c r="J56" s="2598"/>
      <c r="K56" s="2598"/>
      <c r="L56" s="2598"/>
      <c r="M56" s="2598"/>
      <c r="N56" s="2598"/>
      <c r="O56" s="2598"/>
      <c r="P56" s="2598"/>
      <c r="Q56" s="2598"/>
      <c r="R56" s="2598"/>
      <c r="S56" s="2598"/>
      <c r="T56" s="2598"/>
      <c r="U56" s="2598"/>
      <c r="V56" s="2598"/>
      <c r="W56" s="2598"/>
      <c r="X56" s="2598"/>
      <c r="Y56" s="2598"/>
      <c r="Z56" s="2598"/>
      <c r="AA56" s="2598"/>
      <c r="AB56" s="2598"/>
      <c r="AC56" s="2598"/>
      <c r="AD56" s="2598"/>
      <c r="AE56" s="2598"/>
      <c r="AF56" s="2598"/>
      <c r="AG56" s="2598"/>
      <c r="AH56" s="2598"/>
      <c r="AI56" s="2598"/>
      <c r="AJ56" s="2598"/>
      <c r="AK56" s="2598"/>
    </row>
    <row r="57" spans="1:37" ht="15.75" thickBot="1">
      <c r="A57" s="3734"/>
      <c r="B57" s="3678" t="s">
        <v>645</v>
      </c>
      <c r="C57" s="3679"/>
      <c r="D57" s="3680"/>
      <c r="E57" s="2587"/>
      <c r="F57" s="2587"/>
      <c r="G57" s="2587"/>
      <c r="H57" s="2587"/>
      <c r="I57" s="2587"/>
      <c r="J57" s="2587"/>
      <c r="K57" s="2587"/>
      <c r="L57" s="2587"/>
      <c r="M57" s="2587"/>
      <c r="N57" s="2586"/>
      <c r="O57" s="2586"/>
      <c r="P57" s="2586"/>
      <c r="Q57" s="2587"/>
      <c r="R57" s="2587"/>
      <c r="S57" s="2587"/>
      <c r="T57" s="2587"/>
      <c r="U57" s="2587"/>
      <c r="V57" s="2587"/>
      <c r="W57" s="2587"/>
      <c r="X57" s="2587"/>
      <c r="Y57" s="2587"/>
      <c r="Z57" s="2586"/>
      <c r="AA57" s="2586"/>
      <c r="AB57" s="2586"/>
      <c r="AC57" s="2587"/>
      <c r="AD57" s="2587"/>
      <c r="AE57" s="2587"/>
      <c r="AF57" s="2587"/>
      <c r="AG57" s="2587"/>
      <c r="AH57" s="2587"/>
      <c r="AI57" s="2587"/>
      <c r="AJ57" s="2587"/>
      <c r="AK57" s="2587"/>
    </row>
    <row r="58" spans="1:37">
      <c r="A58" s="3729" t="s">
        <v>704</v>
      </c>
      <c r="B58" s="3714" t="s">
        <v>608</v>
      </c>
      <c r="C58" s="3715"/>
      <c r="D58" s="3716"/>
      <c r="E58" s="2623"/>
      <c r="F58" s="2623"/>
      <c r="G58" s="2623"/>
      <c r="H58" s="2623"/>
      <c r="I58" s="2623"/>
      <c r="J58" s="2623"/>
      <c r="K58" s="2623"/>
      <c r="L58" s="2623"/>
      <c r="M58" s="2623"/>
      <c r="N58" s="2623"/>
      <c r="O58" s="2623"/>
      <c r="P58" s="2623"/>
      <c r="Q58" s="2623"/>
      <c r="R58" s="2623"/>
      <c r="S58" s="2623"/>
      <c r="T58" s="2623"/>
      <c r="U58" s="2623"/>
      <c r="V58" s="2623"/>
      <c r="W58" s="2623"/>
      <c r="X58" s="2623"/>
      <c r="Y58" s="2623"/>
      <c r="Z58" s="2623"/>
      <c r="AA58" s="2623"/>
      <c r="AB58" s="2623"/>
      <c r="AC58" s="2623"/>
      <c r="AD58" s="2623"/>
      <c r="AE58" s="2623"/>
      <c r="AF58" s="2623"/>
      <c r="AG58" s="2623"/>
      <c r="AH58" s="2623"/>
      <c r="AI58" s="2623"/>
      <c r="AJ58" s="2623"/>
      <c r="AK58" s="2623"/>
    </row>
    <row r="59" spans="1:37">
      <c r="A59" s="3730"/>
      <c r="B59" s="2667" t="s">
        <v>628</v>
      </c>
      <c r="C59" s="3687" t="s">
        <v>610</v>
      </c>
      <c r="D59" s="3688"/>
      <c r="E59" s="2654"/>
      <c r="F59" s="2655"/>
      <c r="G59" s="2655"/>
      <c r="H59" s="2655"/>
      <c r="I59" s="2655"/>
      <c r="J59" s="2655"/>
      <c r="K59" s="2655"/>
      <c r="L59" s="2655"/>
      <c r="M59" s="2655"/>
      <c r="N59" s="2655"/>
      <c r="O59" s="2655"/>
      <c r="P59" s="2655"/>
      <c r="Q59" s="2654"/>
      <c r="R59" s="2655"/>
      <c r="S59" s="2655"/>
      <c r="T59" s="2655"/>
      <c r="U59" s="2655"/>
      <c r="V59" s="2655"/>
      <c r="W59" s="2655"/>
      <c r="X59" s="2655"/>
      <c r="Y59" s="2655"/>
      <c r="Z59" s="2655"/>
      <c r="AA59" s="2655"/>
      <c r="AB59" s="2655"/>
      <c r="AC59" s="2654"/>
      <c r="AD59" s="2655"/>
      <c r="AE59" s="2655"/>
      <c r="AF59" s="2655"/>
      <c r="AG59" s="2655"/>
      <c r="AH59" s="2654"/>
      <c r="AI59" s="2655"/>
      <c r="AJ59" s="2655"/>
      <c r="AK59" s="2655"/>
    </row>
    <row r="60" spans="1:37">
      <c r="A60" s="3730"/>
      <c r="B60" s="3726" t="s">
        <v>629</v>
      </c>
      <c r="C60" s="3689" t="s">
        <v>612</v>
      </c>
      <c r="D60" s="2662" t="s">
        <v>634</v>
      </c>
      <c r="E60" s="2663"/>
      <c r="F60" s="2663"/>
      <c r="G60" s="2663"/>
      <c r="H60" s="2663"/>
      <c r="I60" s="2663"/>
      <c r="J60" s="2663"/>
      <c r="K60" s="2663"/>
      <c r="L60" s="2663"/>
      <c r="M60" s="2663"/>
      <c r="N60" s="2663"/>
      <c r="O60" s="2663"/>
      <c r="P60" s="2663"/>
      <c r="Q60" s="2663"/>
      <c r="R60" s="2663"/>
      <c r="S60" s="2663"/>
      <c r="T60" s="2663"/>
      <c r="U60" s="2663"/>
      <c r="V60" s="2663"/>
      <c r="W60" s="2663"/>
      <c r="X60" s="2663"/>
      <c r="Y60" s="2663"/>
      <c r="Z60" s="2663"/>
      <c r="AA60" s="2663"/>
      <c r="AB60" s="2663"/>
      <c r="AC60" s="2663"/>
      <c r="AD60" s="2663"/>
      <c r="AE60" s="2663"/>
      <c r="AF60" s="2663"/>
      <c r="AG60" s="2663"/>
      <c r="AH60" s="2663"/>
      <c r="AI60" s="2663"/>
      <c r="AJ60" s="2663"/>
      <c r="AK60" s="2663"/>
    </row>
    <row r="61" spans="1:37">
      <c r="A61" s="3730"/>
      <c r="B61" s="3727"/>
      <c r="C61" s="3690"/>
      <c r="D61" s="2592" t="s">
        <v>395</v>
      </c>
      <c r="E61" s="2636"/>
      <c r="F61" s="2636"/>
      <c r="G61" s="2636"/>
      <c r="H61" s="2636"/>
      <c r="I61" s="2636"/>
      <c r="J61" s="2636"/>
      <c r="K61" s="2636"/>
      <c r="L61" s="2636"/>
      <c r="M61" s="2636"/>
      <c r="N61" s="2636"/>
      <c r="O61" s="2636"/>
      <c r="P61" s="2636"/>
      <c r="Q61" s="2636"/>
      <c r="R61" s="2636"/>
      <c r="S61" s="2636"/>
      <c r="T61" s="2636"/>
      <c r="U61" s="2636"/>
      <c r="V61" s="2636"/>
      <c r="W61" s="2636"/>
      <c r="X61" s="2636"/>
      <c r="Y61" s="2636"/>
      <c r="Z61" s="2636"/>
      <c r="AA61" s="2636"/>
      <c r="AB61" s="2636"/>
      <c r="AC61" s="2636"/>
      <c r="AD61" s="2636"/>
      <c r="AE61" s="2636"/>
      <c r="AF61" s="2636"/>
      <c r="AG61" s="2636"/>
      <c r="AH61" s="2636"/>
      <c r="AI61" s="2636"/>
      <c r="AJ61" s="2636"/>
      <c r="AK61" s="2636"/>
    </row>
    <row r="62" spans="1:37">
      <c r="A62" s="3730"/>
      <c r="B62" s="3728"/>
      <c r="C62" s="3691"/>
      <c r="D62" s="2591" t="s">
        <v>396</v>
      </c>
      <c r="E62" s="2639"/>
      <c r="F62" s="2639"/>
      <c r="G62" s="2639"/>
      <c r="H62" s="2639"/>
      <c r="I62" s="2639"/>
      <c r="J62" s="2639"/>
      <c r="K62" s="2639"/>
      <c r="L62" s="2639"/>
      <c r="M62" s="2639"/>
      <c r="N62" s="2639"/>
      <c r="O62" s="2639"/>
      <c r="P62" s="2639"/>
      <c r="Q62" s="2639"/>
      <c r="R62" s="2639"/>
      <c r="S62" s="2639"/>
      <c r="T62" s="2639"/>
      <c r="U62" s="2639"/>
      <c r="V62" s="2639"/>
      <c r="W62" s="2639"/>
      <c r="X62" s="2639"/>
      <c r="Y62" s="2639"/>
      <c r="Z62" s="2639"/>
      <c r="AA62" s="2639"/>
      <c r="AB62" s="2639"/>
      <c r="AC62" s="2639"/>
      <c r="AD62" s="2639"/>
      <c r="AE62" s="2639"/>
      <c r="AF62" s="2639"/>
      <c r="AG62" s="2639"/>
      <c r="AH62" s="2639"/>
      <c r="AI62" s="2639"/>
      <c r="AJ62" s="2639"/>
      <c r="AK62" s="2639"/>
    </row>
    <row r="63" spans="1:37">
      <c r="A63" s="3730"/>
      <c r="B63" s="3726" t="s">
        <v>630</v>
      </c>
      <c r="C63" s="3689" t="s">
        <v>612</v>
      </c>
      <c r="D63" s="2662" t="s">
        <v>634</v>
      </c>
      <c r="E63" s="2663"/>
      <c r="F63" s="2663"/>
      <c r="G63" s="2663"/>
      <c r="H63" s="2663"/>
      <c r="I63" s="2663"/>
      <c r="J63" s="2663"/>
      <c r="K63" s="2663"/>
      <c r="L63" s="2663"/>
      <c r="M63" s="2663"/>
      <c r="N63" s="2663"/>
      <c r="O63" s="2663"/>
      <c r="P63" s="2663"/>
      <c r="Q63" s="2663"/>
      <c r="R63" s="2663"/>
      <c r="S63" s="2663"/>
      <c r="T63" s="2663"/>
      <c r="U63" s="2663"/>
      <c r="V63" s="2663"/>
      <c r="W63" s="2663"/>
      <c r="X63" s="2663"/>
      <c r="Y63" s="2663"/>
      <c r="Z63" s="2663"/>
      <c r="AA63" s="2663"/>
      <c r="AB63" s="2663"/>
      <c r="AC63" s="2663"/>
      <c r="AD63" s="2663"/>
      <c r="AE63" s="2663"/>
      <c r="AF63" s="2663"/>
      <c r="AG63" s="2663"/>
      <c r="AH63" s="2663"/>
      <c r="AI63" s="2663"/>
      <c r="AJ63" s="2663"/>
      <c r="AK63" s="2663"/>
    </row>
    <row r="64" spans="1:37">
      <c r="A64" s="3730"/>
      <c r="B64" s="3727"/>
      <c r="C64" s="3690"/>
      <c r="D64" s="2592" t="s">
        <v>395</v>
      </c>
      <c r="E64" s="2636"/>
      <c r="F64" s="2636"/>
      <c r="G64" s="2636"/>
      <c r="H64" s="2636"/>
      <c r="I64" s="2636"/>
      <c r="J64" s="2636"/>
      <c r="K64" s="2636"/>
      <c r="L64" s="2636"/>
      <c r="M64" s="2636"/>
      <c r="N64" s="2636"/>
      <c r="O64" s="2636"/>
      <c r="P64" s="2636"/>
      <c r="Q64" s="2636"/>
      <c r="R64" s="2636"/>
      <c r="S64" s="2636"/>
      <c r="T64" s="2636"/>
      <c r="U64" s="2636"/>
      <c r="V64" s="2636"/>
      <c r="W64" s="2636"/>
      <c r="X64" s="2636"/>
      <c r="Y64" s="2636"/>
      <c r="Z64" s="2636"/>
      <c r="AA64" s="2636"/>
      <c r="AB64" s="2636"/>
      <c r="AC64" s="2636"/>
      <c r="AD64" s="2636"/>
      <c r="AE64" s="2636"/>
      <c r="AF64" s="2636"/>
      <c r="AG64" s="2636"/>
      <c r="AH64" s="2636"/>
      <c r="AI64" s="2636"/>
      <c r="AJ64" s="2636"/>
      <c r="AK64" s="2636"/>
    </row>
    <row r="65" spans="1:37">
      <c r="A65" s="3730"/>
      <c r="B65" s="3728"/>
      <c r="C65" s="3691"/>
      <c r="D65" s="2591" t="s">
        <v>396</v>
      </c>
      <c r="E65" s="2639"/>
      <c r="F65" s="2639"/>
      <c r="G65" s="2639"/>
      <c r="H65" s="2639"/>
      <c r="I65" s="2639"/>
      <c r="J65" s="2639"/>
      <c r="K65" s="2639"/>
      <c r="L65" s="2639"/>
      <c r="M65" s="2639"/>
      <c r="N65" s="2639"/>
      <c r="O65" s="2639"/>
      <c r="P65" s="2639"/>
      <c r="Q65" s="2639"/>
      <c r="R65" s="2639"/>
      <c r="S65" s="2639"/>
      <c r="T65" s="2639"/>
      <c r="U65" s="2639"/>
      <c r="V65" s="2639"/>
      <c r="W65" s="2639"/>
      <c r="X65" s="2639"/>
      <c r="Y65" s="2639"/>
      <c r="Z65" s="2639"/>
      <c r="AA65" s="2639"/>
      <c r="AB65" s="2639"/>
      <c r="AC65" s="2639"/>
      <c r="AD65" s="2639"/>
      <c r="AE65" s="2639"/>
      <c r="AF65" s="2639"/>
      <c r="AG65" s="2639"/>
      <c r="AH65" s="2639"/>
      <c r="AI65" s="2639"/>
      <c r="AJ65" s="2639"/>
      <c r="AK65" s="2639"/>
    </row>
    <row r="66" spans="1:37">
      <c r="A66" s="3730"/>
      <c r="B66" s="3726" t="s">
        <v>631</v>
      </c>
      <c r="C66" s="3689" t="s">
        <v>612</v>
      </c>
      <c r="D66" s="2662" t="s">
        <v>634</v>
      </c>
      <c r="E66" s="2663"/>
      <c r="F66" s="2663"/>
      <c r="G66" s="2663"/>
      <c r="H66" s="2663"/>
      <c r="I66" s="2663"/>
      <c r="J66" s="2663"/>
      <c r="K66" s="2663"/>
      <c r="L66" s="2663"/>
      <c r="M66" s="2663"/>
      <c r="N66" s="2663"/>
      <c r="O66" s="2663"/>
      <c r="P66" s="2663"/>
      <c r="Q66" s="2663"/>
      <c r="R66" s="2663"/>
      <c r="S66" s="2663"/>
      <c r="T66" s="2663"/>
      <c r="U66" s="2663"/>
      <c r="V66" s="2663"/>
      <c r="W66" s="2663"/>
      <c r="X66" s="2663"/>
      <c r="Y66" s="2663"/>
      <c r="Z66" s="2663"/>
      <c r="AA66" s="2663"/>
      <c r="AB66" s="2663"/>
      <c r="AC66" s="2663"/>
      <c r="AD66" s="2663"/>
      <c r="AE66" s="2663"/>
      <c r="AF66" s="2663"/>
      <c r="AG66" s="2663"/>
      <c r="AH66" s="2663"/>
      <c r="AI66" s="2663"/>
      <c r="AJ66" s="2663"/>
      <c r="AK66" s="2663"/>
    </row>
    <row r="67" spans="1:37">
      <c r="A67" s="3730"/>
      <c r="B67" s="3727"/>
      <c r="C67" s="3690"/>
      <c r="D67" s="2592" t="s">
        <v>395</v>
      </c>
      <c r="E67" s="2636"/>
      <c r="F67" s="2636"/>
      <c r="G67" s="2636"/>
      <c r="H67" s="2636"/>
      <c r="I67" s="2636"/>
      <c r="J67" s="2636"/>
      <c r="K67" s="2636"/>
      <c r="L67" s="2636"/>
      <c r="M67" s="2636"/>
      <c r="N67" s="2636"/>
      <c r="O67" s="2636"/>
      <c r="P67" s="2636"/>
      <c r="Q67" s="2636"/>
      <c r="R67" s="2636"/>
      <c r="S67" s="2636"/>
      <c r="T67" s="2636"/>
      <c r="U67" s="2636"/>
      <c r="V67" s="2636"/>
      <c r="W67" s="2636"/>
      <c r="X67" s="2636"/>
      <c r="Y67" s="2636"/>
      <c r="Z67" s="2636"/>
      <c r="AA67" s="2636"/>
      <c r="AB67" s="2636"/>
      <c r="AC67" s="2636"/>
      <c r="AD67" s="2636"/>
      <c r="AE67" s="2636"/>
      <c r="AF67" s="2636"/>
      <c r="AG67" s="2636"/>
      <c r="AH67" s="2636"/>
      <c r="AI67" s="2636"/>
      <c r="AJ67" s="2636"/>
      <c r="AK67" s="2636"/>
    </row>
    <row r="68" spans="1:37">
      <c r="A68" s="3730"/>
      <c r="B68" s="3728"/>
      <c r="C68" s="3691"/>
      <c r="D68" s="2591" t="s">
        <v>396</v>
      </c>
      <c r="E68" s="2639"/>
      <c r="F68" s="2639"/>
      <c r="G68" s="2639"/>
      <c r="H68" s="2639"/>
      <c r="I68" s="2639"/>
      <c r="J68" s="2639"/>
      <c r="K68" s="2639"/>
      <c r="L68" s="2639"/>
      <c r="M68" s="2639"/>
      <c r="N68" s="2639"/>
      <c r="O68" s="2639"/>
      <c r="P68" s="2639"/>
      <c r="Q68" s="2639"/>
      <c r="R68" s="2639"/>
      <c r="S68" s="2639"/>
      <c r="T68" s="2639"/>
      <c r="U68" s="2639"/>
      <c r="V68" s="2639"/>
      <c r="W68" s="2639"/>
      <c r="X68" s="2639"/>
      <c r="Y68" s="2639"/>
      <c r="Z68" s="2639"/>
      <c r="AA68" s="2639"/>
      <c r="AB68" s="2639"/>
      <c r="AC68" s="2639"/>
      <c r="AD68" s="2639"/>
      <c r="AE68" s="2639"/>
      <c r="AF68" s="2639"/>
      <c r="AG68" s="2639"/>
      <c r="AH68" s="2639"/>
      <c r="AI68" s="2639"/>
      <c r="AJ68" s="2639"/>
      <c r="AK68" s="2639"/>
    </row>
    <row r="69" spans="1:37">
      <c r="A69" s="3730"/>
      <c r="B69" s="3708" t="s">
        <v>629</v>
      </c>
      <c r="C69" s="3675" t="s">
        <v>613</v>
      </c>
      <c r="D69" s="2650" t="s">
        <v>634</v>
      </c>
      <c r="E69" s="2632"/>
      <c r="F69" s="2632"/>
      <c r="G69" s="2632"/>
      <c r="H69" s="2632"/>
      <c r="I69" s="2632"/>
      <c r="J69" s="2632"/>
      <c r="K69" s="2632"/>
      <c r="L69" s="2632"/>
      <c r="M69" s="2632"/>
      <c r="N69" s="2632"/>
      <c r="O69" s="2632"/>
      <c r="P69" s="2632"/>
      <c r="Q69" s="2632"/>
      <c r="R69" s="2632"/>
      <c r="S69" s="2632"/>
      <c r="T69" s="2632"/>
      <c r="U69" s="2632"/>
      <c r="V69" s="2632"/>
      <c r="W69" s="2632"/>
      <c r="X69" s="2632"/>
      <c r="Y69" s="2632"/>
      <c r="Z69" s="2632"/>
      <c r="AA69" s="2632"/>
      <c r="AB69" s="2632"/>
      <c r="AC69" s="2632"/>
      <c r="AD69" s="2632"/>
      <c r="AE69" s="2632"/>
      <c r="AF69" s="2632"/>
      <c r="AG69" s="2632"/>
      <c r="AH69" s="2632"/>
      <c r="AI69" s="2632"/>
      <c r="AJ69" s="2632"/>
      <c r="AK69" s="2632"/>
    </row>
    <row r="70" spans="1:37">
      <c r="A70" s="3730"/>
      <c r="B70" s="3709"/>
      <c r="C70" s="3676"/>
      <c r="D70" s="2633" t="s">
        <v>395</v>
      </c>
      <c r="E70" s="2635"/>
      <c r="F70" s="2635"/>
      <c r="G70" s="2635"/>
      <c r="H70" s="2635"/>
      <c r="I70" s="2635"/>
      <c r="J70" s="2635"/>
      <c r="K70" s="2635"/>
      <c r="L70" s="2635"/>
      <c r="M70" s="2635"/>
      <c r="N70" s="2635"/>
      <c r="O70" s="2635"/>
      <c r="P70" s="2635"/>
      <c r="Q70" s="2635"/>
      <c r="R70" s="2635"/>
      <c r="S70" s="2635"/>
      <c r="T70" s="2635"/>
      <c r="U70" s="2635"/>
      <c r="V70" s="2635"/>
      <c r="W70" s="2635"/>
      <c r="X70" s="2635"/>
      <c r="Y70" s="2635"/>
      <c r="Z70" s="2635"/>
      <c r="AA70" s="2635"/>
      <c r="AB70" s="2635"/>
      <c r="AC70" s="2635"/>
      <c r="AD70" s="2635"/>
      <c r="AE70" s="2635"/>
      <c r="AF70" s="2635"/>
      <c r="AG70" s="2635"/>
      <c r="AH70" s="2635"/>
      <c r="AI70" s="2635"/>
      <c r="AJ70" s="2635"/>
      <c r="AK70" s="2635"/>
    </row>
    <row r="71" spans="1:37">
      <c r="A71" s="3730"/>
      <c r="B71" s="3710"/>
      <c r="C71" s="3677"/>
      <c r="D71" s="2634" t="s">
        <v>396</v>
      </c>
      <c r="E71" s="2652"/>
      <c r="F71" s="2652"/>
      <c r="G71" s="2652"/>
      <c r="H71" s="2652"/>
      <c r="I71" s="2652"/>
      <c r="J71" s="2652"/>
      <c r="K71" s="2652"/>
      <c r="L71" s="2652"/>
      <c r="M71" s="2652"/>
      <c r="N71" s="2652"/>
      <c r="O71" s="2652"/>
      <c r="P71" s="2652"/>
      <c r="Q71" s="2652"/>
      <c r="R71" s="2652"/>
      <c r="S71" s="2652"/>
      <c r="T71" s="2652"/>
      <c r="U71" s="2652"/>
      <c r="V71" s="2652"/>
      <c r="W71" s="2652"/>
      <c r="X71" s="2652"/>
      <c r="Y71" s="2652"/>
      <c r="Z71" s="2652"/>
      <c r="AA71" s="2652"/>
      <c r="AB71" s="2652"/>
      <c r="AC71" s="2652"/>
      <c r="AD71" s="2652"/>
      <c r="AE71" s="2652"/>
      <c r="AF71" s="2652"/>
      <c r="AG71" s="2652"/>
      <c r="AH71" s="2652"/>
      <c r="AI71" s="2652"/>
      <c r="AJ71" s="2652"/>
      <c r="AK71" s="2652"/>
    </row>
    <row r="72" spans="1:37">
      <c r="A72" s="3730"/>
      <c r="B72" s="3708" t="s">
        <v>630</v>
      </c>
      <c r="C72" s="3675" t="s">
        <v>613</v>
      </c>
      <c r="D72" s="2650" t="s">
        <v>634</v>
      </c>
      <c r="E72" s="2632"/>
      <c r="F72" s="2632"/>
      <c r="G72" s="2632"/>
      <c r="H72" s="2632"/>
      <c r="I72" s="2632"/>
      <c r="J72" s="2632"/>
      <c r="K72" s="2632"/>
      <c r="L72" s="2632"/>
      <c r="M72" s="2632"/>
      <c r="N72" s="2632"/>
      <c r="O72" s="2632"/>
      <c r="P72" s="2632"/>
      <c r="Q72" s="2632"/>
      <c r="R72" s="2632"/>
      <c r="S72" s="2632"/>
      <c r="T72" s="2632"/>
      <c r="U72" s="2632"/>
      <c r="V72" s="2632"/>
      <c r="W72" s="2632"/>
      <c r="X72" s="2632"/>
      <c r="Y72" s="2632"/>
      <c r="Z72" s="2632"/>
      <c r="AA72" s="2632"/>
      <c r="AB72" s="2632"/>
      <c r="AC72" s="2632"/>
      <c r="AD72" s="2632"/>
      <c r="AE72" s="2632"/>
      <c r="AF72" s="2632"/>
      <c r="AG72" s="2632"/>
      <c r="AH72" s="2632"/>
      <c r="AI72" s="2632"/>
      <c r="AJ72" s="2632"/>
      <c r="AK72" s="2632"/>
    </row>
    <row r="73" spans="1:37">
      <c r="A73" s="3730"/>
      <c r="B73" s="3709"/>
      <c r="C73" s="3676"/>
      <c r="D73" s="2633" t="s">
        <v>395</v>
      </c>
      <c r="E73" s="2635"/>
      <c r="F73" s="2635"/>
      <c r="G73" s="2635"/>
      <c r="H73" s="2635"/>
      <c r="I73" s="2635"/>
      <c r="J73" s="2635"/>
      <c r="K73" s="2635"/>
      <c r="L73" s="2635"/>
      <c r="M73" s="2635"/>
      <c r="N73" s="2635"/>
      <c r="O73" s="2635"/>
      <c r="P73" s="2635"/>
      <c r="Q73" s="2635"/>
      <c r="R73" s="2635"/>
      <c r="S73" s="2635"/>
      <c r="T73" s="2635"/>
      <c r="U73" s="2635"/>
      <c r="V73" s="2635"/>
      <c r="W73" s="2635"/>
      <c r="X73" s="2635"/>
      <c r="Y73" s="2635"/>
      <c r="Z73" s="2635"/>
      <c r="AA73" s="2635"/>
      <c r="AB73" s="2635"/>
      <c r="AC73" s="2635"/>
      <c r="AD73" s="2635"/>
      <c r="AE73" s="2635"/>
      <c r="AF73" s="2635"/>
      <c r="AG73" s="2635"/>
      <c r="AH73" s="2635"/>
      <c r="AI73" s="2635"/>
      <c r="AJ73" s="2635"/>
      <c r="AK73" s="2635"/>
    </row>
    <row r="74" spans="1:37">
      <c r="A74" s="3730"/>
      <c r="B74" s="3710"/>
      <c r="C74" s="3677"/>
      <c r="D74" s="2634" t="s">
        <v>396</v>
      </c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2"/>
      <c r="V74" s="2652"/>
      <c r="W74" s="2652"/>
      <c r="X74" s="2652"/>
      <c r="Y74" s="2652"/>
      <c r="Z74" s="2652"/>
      <c r="AA74" s="2652"/>
      <c r="AB74" s="2652"/>
      <c r="AC74" s="2652"/>
      <c r="AD74" s="2652"/>
      <c r="AE74" s="2652"/>
      <c r="AF74" s="2652"/>
      <c r="AG74" s="2652"/>
      <c r="AH74" s="2652"/>
      <c r="AI74" s="2652"/>
      <c r="AJ74" s="2652"/>
      <c r="AK74" s="2652"/>
    </row>
    <row r="75" spans="1:37">
      <c r="A75" s="3730"/>
      <c r="B75" s="3709" t="s">
        <v>631</v>
      </c>
      <c r="C75" s="3676" t="s">
        <v>613</v>
      </c>
      <c r="D75" s="2629" t="s">
        <v>634</v>
      </c>
      <c r="E75" s="2630"/>
      <c r="F75" s="2630"/>
      <c r="G75" s="2630"/>
      <c r="H75" s="2630"/>
      <c r="I75" s="2630"/>
      <c r="J75" s="2630"/>
      <c r="K75" s="2630"/>
      <c r="L75" s="2630"/>
      <c r="M75" s="2630"/>
      <c r="N75" s="2630"/>
      <c r="O75" s="2630"/>
      <c r="P75" s="2630"/>
      <c r="Q75" s="2630"/>
      <c r="R75" s="2630"/>
      <c r="S75" s="2630"/>
      <c r="T75" s="2630"/>
      <c r="U75" s="2630"/>
      <c r="V75" s="2630"/>
      <c r="W75" s="2630"/>
      <c r="X75" s="2630"/>
      <c r="Y75" s="2630"/>
      <c r="Z75" s="2630"/>
      <c r="AA75" s="2630"/>
      <c r="AB75" s="2630"/>
      <c r="AC75" s="2630"/>
      <c r="AD75" s="2630"/>
      <c r="AE75" s="2630"/>
      <c r="AF75" s="2630"/>
      <c r="AG75" s="2630"/>
      <c r="AH75" s="2630"/>
      <c r="AI75" s="2630"/>
      <c r="AJ75" s="2630"/>
      <c r="AK75" s="2630"/>
    </row>
    <row r="76" spans="1:37">
      <c r="A76" s="3730"/>
      <c r="B76" s="3709"/>
      <c r="C76" s="3676"/>
      <c r="D76" s="2633" t="s">
        <v>395</v>
      </c>
      <c r="E76" s="2671"/>
      <c r="F76" s="2671"/>
      <c r="G76" s="2671"/>
      <c r="H76" s="2671"/>
      <c r="I76" s="2671"/>
      <c r="J76" s="2671"/>
      <c r="K76" s="2671"/>
      <c r="L76" s="2671"/>
      <c r="M76" s="2671"/>
      <c r="N76" s="2671"/>
      <c r="O76" s="2671"/>
      <c r="P76" s="2671"/>
      <c r="Q76" s="2671"/>
      <c r="R76" s="2671"/>
      <c r="S76" s="2671"/>
      <c r="T76" s="2671"/>
      <c r="U76" s="2671"/>
      <c r="V76" s="2671"/>
      <c r="W76" s="2671"/>
      <c r="X76" s="2671"/>
      <c r="Y76" s="2671"/>
      <c r="Z76" s="2671"/>
      <c r="AA76" s="2671"/>
      <c r="AB76" s="2671"/>
      <c r="AC76" s="2671"/>
      <c r="AD76" s="2671"/>
      <c r="AE76" s="2671"/>
      <c r="AF76" s="2671"/>
      <c r="AG76" s="2671"/>
      <c r="AH76" s="2671"/>
      <c r="AI76" s="2671"/>
      <c r="AJ76" s="2671"/>
      <c r="AK76" s="2671"/>
    </row>
    <row r="77" spans="1:37">
      <c r="A77" s="3730"/>
      <c r="B77" s="3709"/>
      <c r="C77" s="3677"/>
      <c r="D77" s="2634" t="s">
        <v>396</v>
      </c>
      <c r="E77" s="2652"/>
      <c r="F77" s="2652"/>
      <c r="G77" s="2652"/>
      <c r="H77" s="2652"/>
      <c r="I77" s="2652"/>
      <c r="J77" s="2652"/>
      <c r="K77" s="2652"/>
      <c r="L77" s="2652"/>
      <c r="M77" s="2652"/>
      <c r="N77" s="2652"/>
      <c r="O77" s="2652"/>
      <c r="P77" s="2652"/>
      <c r="Q77" s="2652"/>
      <c r="R77" s="2652"/>
      <c r="S77" s="2652"/>
      <c r="T77" s="2652"/>
      <c r="U77" s="2652"/>
      <c r="V77" s="2652"/>
      <c r="W77" s="2652"/>
      <c r="X77" s="2652"/>
      <c r="Y77" s="2652"/>
      <c r="Z77" s="2652"/>
      <c r="AA77" s="2652"/>
      <c r="AB77" s="2652"/>
      <c r="AC77" s="2652"/>
      <c r="AD77" s="2652"/>
      <c r="AE77" s="2652"/>
      <c r="AF77" s="2652"/>
      <c r="AG77" s="2652"/>
      <c r="AH77" s="2652"/>
      <c r="AI77" s="2652"/>
      <c r="AJ77" s="2652"/>
      <c r="AK77" s="2652"/>
    </row>
    <row r="78" spans="1:37" ht="15.75" thickBot="1">
      <c r="A78" s="3731"/>
      <c r="B78" s="3678" t="s">
        <v>645</v>
      </c>
      <c r="C78" s="3679"/>
      <c r="D78" s="3680"/>
      <c r="E78" s="2595"/>
      <c r="F78" s="2595"/>
      <c r="G78" s="2595"/>
      <c r="H78" s="2595"/>
      <c r="I78" s="2595"/>
      <c r="J78" s="2595"/>
      <c r="K78" s="2595"/>
      <c r="L78" s="2595"/>
      <c r="M78" s="2595"/>
      <c r="N78" s="2594"/>
      <c r="O78" s="2594"/>
      <c r="P78" s="2594"/>
      <c r="Q78" s="2595"/>
      <c r="R78" s="2595"/>
      <c r="S78" s="2595"/>
      <c r="T78" s="2595"/>
      <c r="U78" s="2595"/>
      <c r="V78" s="2595"/>
      <c r="W78" s="2595"/>
      <c r="X78" s="2595"/>
      <c r="Y78" s="2595"/>
      <c r="Z78" s="2594"/>
      <c r="AA78" s="2594"/>
      <c r="AB78" s="2594"/>
      <c r="AC78" s="2595"/>
      <c r="AD78" s="2595"/>
      <c r="AE78" s="2595"/>
      <c r="AF78" s="2595"/>
      <c r="AG78" s="2595"/>
      <c r="AH78" s="2595"/>
      <c r="AI78" s="2595"/>
      <c r="AJ78" s="2595"/>
      <c r="AK78" s="2595"/>
    </row>
    <row r="79" spans="1:37" ht="15" customHeight="1">
      <c r="A79" s="3735" t="s">
        <v>712</v>
      </c>
      <c r="B79" s="3714" t="s">
        <v>608</v>
      </c>
      <c r="C79" s="3715"/>
      <c r="D79" s="3716"/>
      <c r="E79" s="2829"/>
      <c r="F79" s="2829"/>
      <c r="G79" s="2829"/>
      <c r="H79" s="2829"/>
      <c r="I79" s="2829"/>
      <c r="J79" s="2829"/>
      <c r="K79" s="2829"/>
      <c r="L79" s="2829"/>
      <c r="M79" s="2829"/>
      <c r="N79" s="2829"/>
      <c r="O79" s="2829"/>
      <c r="P79" s="2830"/>
      <c r="Q79" s="2829"/>
      <c r="R79" s="2829"/>
      <c r="S79" s="2829"/>
      <c r="T79" s="2829"/>
      <c r="U79" s="2829"/>
      <c r="V79" s="2829"/>
      <c r="W79" s="2829"/>
      <c r="X79" s="2829"/>
      <c r="Y79" s="2829"/>
      <c r="Z79" s="2829"/>
      <c r="AA79" s="2829"/>
      <c r="AB79" s="2830"/>
      <c r="AC79" s="2829"/>
      <c r="AD79" s="2829"/>
      <c r="AE79" s="2829"/>
      <c r="AF79" s="2829"/>
      <c r="AG79" s="2829"/>
      <c r="AH79" s="2829"/>
      <c r="AI79" s="2829"/>
      <c r="AJ79" s="2829"/>
      <c r="AK79" s="2829"/>
    </row>
    <row r="80" spans="1:37" ht="45" customHeight="1">
      <c r="A80" s="3736"/>
      <c r="B80" s="2670" t="s">
        <v>713</v>
      </c>
      <c r="C80" s="3687" t="s">
        <v>610</v>
      </c>
      <c r="D80" s="3688"/>
      <c r="E80" s="2654"/>
      <c r="F80" s="2655"/>
      <c r="G80" s="2655"/>
      <c r="H80" s="2655"/>
      <c r="I80" s="2655"/>
      <c r="J80" s="2655"/>
      <c r="K80" s="2655"/>
      <c r="L80" s="2655"/>
      <c r="M80" s="2655"/>
      <c r="N80" s="2655"/>
      <c r="O80" s="2655"/>
      <c r="P80" s="2655"/>
      <c r="Q80" s="2655"/>
      <c r="R80" s="2655"/>
      <c r="S80" s="2655"/>
      <c r="T80" s="2655"/>
      <c r="U80" s="2655"/>
      <c r="V80" s="2655"/>
      <c r="W80" s="2655"/>
      <c r="X80" s="2655"/>
      <c r="Y80" s="2655"/>
      <c r="Z80" s="2655"/>
      <c r="AA80" s="2655"/>
      <c r="AB80" s="2655"/>
      <c r="AC80" s="2655"/>
      <c r="AD80" s="2655"/>
      <c r="AE80" s="2655"/>
      <c r="AF80" s="2655"/>
      <c r="AG80" s="2655"/>
      <c r="AH80" s="2655"/>
      <c r="AI80" s="2655"/>
      <c r="AJ80" s="2655"/>
      <c r="AK80" s="2831"/>
    </row>
    <row r="81" spans="1:37" ht="15" customHeight="1">
      <c r="A81" s="3736"/>
      <c r="B81" s="3853" t="s">
        <v>714</v>
      </c>
      <c r="C81" s="3689" t="s">
        <v>612</v>
      </c>
      <c r="D81" s="2662" t="s">
        <v>634</v>
      </c>
      <c r="E81" s="2642"/>
      <c r="F81" s="2642"/>
      <c r="G81" s="2642"/>
      <c r="H81" s="2642"/>
      <c r="I81" s="2642"/>
      <c r="J81" s="2642"/>
      <c r="K81" s="2642"/>
      <c r="L81" s="2642"/>
      <c r="M81" s="2642"/>
      <c r="N81" s="2642"/>
      <c r="O81" s="2642"/>
      <c r="P81" s="2642"/>
      <c r="Q81" s="2642"/>
      <c r="R81" s="2642"/>
      <c r="S81" s="2642"/>
      <c r="T81" s="2642"/>
      <c r="U81" s="2642"/>
      <c r="V81" s="2642"/>
      <c r="W81" s="2642"/>
      <c r="X81" s="2642"/>
      <c r="Y81" s="2642"/>
      <c r="Z81" s="2642"/>
      <c r="AA81" s="2642"/>
      <c r="AB81" s="2642"/>
      <c r="AC81" s="2642"/>
      <c r="AD81" s="2642"/>
      <c r="AE81" s="2642"/>
      <c r="AF81" s="2642"/>
      <c r="AG81" s="2642"/>
      <c r="AH81" s="2642"/>
      <c r="AI81" s="2642"/>
      <c r="AJ81" s="2642"/>
      <c r="AK81" s="2642"/>
    </row>
    <row r="82" spans="1:37">
      <c r="A82" s="3736"/>
      <c r="B82" s="3727"/>
      <c r="C82" s="3690"/>
      <c r="D82" s="2592" t="s">
        <v>395</v>
      </c>
      <c r="E82" s="2636"/>
      <c r="F82" s="2636"/>
      <c r="G82" s="2636"/>
      <c r="H82" s="2636"/>
      <c r="I82" s="2636"/>
      <c r="J82" s="2636"/>
      <c r="K82" s="2636"/>
      <c r="L82" s="2636"/>
      <c r="M82" s="2636"/>
      <c r="N82" s="2636"/>
      <c r="O82" s="2636"/>
      <c r="P82" s="2636"/>
      <c r="Q82" s="2636"/>
      <c r="R82" s="2636"/>
      <c r="S82" s="2636"/>
      <c r="T82" s="2636"/>
      <c r="U82" s="2636"/>
      <c r="V82" s="2636"/>
      <c r="W82" s="2636"/>
      <c r="X82" s="2636"/>
      <c r="Y82" s="2636"/>
      <c r="Z82" s="2636"/>
      <c r="AA82" s="2636"/>
      <c r="AB82" s="2636"/>
      <c r="AC82" s="2636"/>
      <c r="AD82" s="2636"/>
      <c r="AE82" s="2636"/>
      <c r="AF82" s="2636"/>
      <c r="AG82" s="2636"/>
      <c r="AH82" s="2636"/>
      <c r="AI82" s="2636"/>
      <c r="AJ82" s="2636"/>
      <c r="AK82" s="2636"/>
    </row>
    <row r="83" spans="1:37">
      <c r="A83" s="3736"/>
      <c r="B83" s="3728"/>
      <c r="C83" s="3691"/>
      <c r="D83" s="2591" t="s">
        <v>396</v>
      </c>
      <c r="E83" s="2639"/>
      <c r="F83" s="2639"/>
      <c r="G83" s="2639"/>
      <c r="H83" s="2639"/>
      <c r="I83" s="2639"/>
      <c r="J83" s="2639"/>
      <c r="K83" s="2639"/>
      <c r="L83" s="2639"/>
      <c r="M83" s="2639"/>
      <c r="N83" s="2639"/>
      <c r="O83" s="2639"/>
      <c r="P83" s="2639"/>
      <c r="Q83" s="2639"/>
      <c r="R83" s="2639"/>
      <c r="S83" s="2639"/>
      <c r="T83" s="2639"/>
      <c r="U83" s="2639"/>
      <c r="V83" s="2639"/>
      <c r="W83" s="2639"/>
      <c r="X83" s="2639"/>
      <c r="Y83" s="2639"/>
      <c r="Z83" s="2639"/>
      <c r="AA83" s="2639"/>
      <c r="AB83" s="2639"/>
      <c r="AC83" s="2639"/>
      <c r="AD83" s="2639"/>
      <c r="AE83" s="2639"/>
      <c r="AF83" s="2639"/>
      <c r="AG83" s="2639"/>
      <c r="AH83" s="2639"/>
      <c r="AI83" s="2639"/>
      <c r="AJ83" s="2639"/>
      <c r="AK83" s="2639"/>
    </row>
    <row r="84" spans="1:37" ht="15" customHeight="1">
      <c r="A84" s="3736"/>
      <c r="B84" s="3747" t="s">
        <v>711</v>
      </c>
      <c r="C84" s="3689" t="s">
        <v>612</v>
      </c>
      <c r="D84" s="2662" t="s">
        <v>634</v>
      </c>
      <c r="E84" s="2663"/>
      <c r="F84" s="2663"/>
      <c r="G84" s="2663"/>
      <c r="H84" s="2663"/>
      <c r="I84" s="2663"/>
      <c r="J84" s="2663"/>
      <c r="K84" s="2663"/>
      <c r="L84" s="2663"/>
      <c r="M84" s="2663"/>
      <c r="N84" s="2663"/>
      <c r="O84" s="2663"/>
      <c r="P84" s="2663"/>
      <c r="Q84" s="2663"/>
      <c r="R84" s="2663"/>
      <c r="S84" s="2663"/>
      <c r="T84" s="2663"/>
      <c r="U84" s="2663"/>
      <c r="V84" s="2663"/>
      <c r="W84" s="2663"/>
      <c r="X84" s="2663"/>
      <c r="Y84" s="2663"/>
      <c r="Z84" s="2663"/>
      <c r="AA84" s="2663"/>
      <c r="AB84" s="2663"/>
      <c r="AC84" s="2663"/>
      <c r="AD84" s="2663"/>
      <c r="AE84" s="2663"/>
      <c r="AF84" s="2663"/>
      <c r="AG84" s="2663"/>
      <c r="AH84" s="2663"/>
      <c r="AI84" s="2663"/>
      <c r="AJ84" s="2663"/>
      <c r="AK84" s="2663"/>
    </row>
    <row r="85" spans="1:37">
      <c r="A85" s="3736"/>
      <c r="B85" s="3727"/>
      <c r="C85" s="3690"/>
      <c r="D85" s="2592" t="s">
        <v>395</v>
      </c>
      <c r="E85" s="2636"/>
      <c r="F85" s="2636"/>
      <c r="G85" s="2636"/>
      <c r="H85" s="2636"/>
      <c r="I85" s="2636"/>
      <c r="J85" s="2636"/>
      <c r="K85" s="2636"/>
      <c r="L85" s="2636"/>
      <c r="M85" s="2636"/>
      <c r="N85" s="2636"/>
      <c r="O85" s="2636"/>
      <c r="P85" s="2636"/>
      <c r="Q85" s="2636"/>
      <c r="R85" s="2636"/>
      <c r="S85" s="2636"/>
      <c r="T85" s="2636"/>
      <c r="U85" s="2636"/>
      <c r="V85" s="2636"/>
      <c r="W85" s="2636"/>
      <c r="X85" s="2636"/>
      <c r="Y85" s="2636"/>
      <c r="Z85" s="2636"/>
      <c r="AA85" s="2636"/>
      <c r="AB85" s="2636"/>
      <c r="AC85" s="2636"/>
      <c r="AD85" s="2636"/>
      <c r="AE85" s="2636"/>
      <c r="AF85" s="2636"/>
      <c r="AG85" s="2636"/>
      <c r="AH85" s="2636"/>
      <c r="AI85" s="2636"/>
      <c r="AJ85" s="2636"/>
      <c r="AK85" s="2636"/>
    </row>
    <row r="86" spans="1:37">
      <c r="A86" s="3736"/>
      <c r="B86" s="3728"/>
      <c r="C86" s="3691"/>
      <c r="D86" s="2591" t="s">
        <v>396</v>
      </c>
      <c r="E86" s="2639"/>
      <c r="F86" s="2639"/>
      <c r="G86" s="2639"/>
      <c r="H86" s="2639"/>
      <c r="I86" s="2639"/>
      <c r="J86" s="2639"/>
      <c r="K86" s="2639"/>
      <c r="L86" s="2639"/>
      <c r="M86" s="2639"/>
      <c r="N86" s="2639"/>
      <c r="O86" s="2639"/>
      <c r="P86" s="2639"/>
      <c r="Q86" s="2639"/>
      <c r="R86" s="2639"/>
      <c r="S86" s="2639"/>
      <c r="T86" s="2639"/>
      <c r="U86" s="2639"/>
      <c r="V86" s="2639"/>
      <c r="W86" s="2639"/>
      <c r="X86" s="2639"/>
      <c r="Y86" s="2639"/>
      <c r="Z86" s="2639"/>
      <c r="AA86" s="2639"/>
      <c r="AB86" s="2639"/>
      <c r="AC86" s="2639"/>
      <c r="AD86" s="2639"/>
      <c r="AE86" s="2639"/>
      <c r="AF86" s="2639"/>
      <c r="AG86" s="2639"/>
      <c r="AH86" s="2639"/>
      <c r="AI86" s="2639"/>
      <c r="AJ86" s="2639"/>
      <c r="AK86" s="2639"/>
    </row>
    <row r="87" spans="1:37" ht="15" customHeight="1">
      <c r="A87" s="3736"/>
      <c r="B87" s="3853" t="s">
        <v>714</v>
      </c>
      <c r="C87" s="3676" t="s">
        <v>613</v>
      </c>
      <c r="D87" s="2629" t="s">
        <v>634</v>
      </c>
      <c r="E87" s="2630"/>
      <c r="F87" s="2630"/>
      <c r="G87" s="2630"/>
      <c r="H87" s="2630"/>
      <c r="I87" s="2630"/>
      <c r="J87" s="2630"/>
      <c r="K87" s="2630"/>
      <c r="L87" s="2630"/>
      <c r="M87" s="2630"/>
      <c r="N87" s="2630"/>
      <c r="O87" s="2630"/>
      <c r="P87" s="2630"/>
      <c r="Q87" s="2630"/>
      <c r="R87" s="2630"/>
      <c r="S87" s="2630"/>
      <c r="T87" s="2630"/>
      <c r="U87" s="2630"/>
      <c r="V87" s="2630"/>
      <c r="W87" s="2630"/>
      <c r="X87" s="2630"/>
      <c r="Y87" s="2630"/>
      <c r="Z87" s="2630"/>
      <c r="AA87" s="2630"/>
      <c r="AB87" s="2630"/>
      <c r="AC87" s="2630"/>
      <c r="AD87" s="2630"/>
      <c r="AE87" s="2630"/>
      <c r="AF87" s="2630"/>
      <c r="AG87" s="2630"/>
      <c r="AH87" s="2630"/>
      <c r="AI87" s="2630"/>
      <c r="AJ87" s="2630"/>
      <c r="AK87" s="2630"/>
    </row>
    <row r="88" spans="1:37">
      <c r="A88" s="3736"/>
      <c r="B88" s="3727"/>
      <c r="C88" s="3676"/>
      <c r="D88" s="2633" t="s">
        <v>395</v>
      </c>
      <c r="E88" s="2635"/>
      <c r="F88" s="2635"/>
      <c r="G88" s="2635"/>
      <c r="H88" s="2635"/>
      <c r="I88" s="2635"/>
      <c r="J88" s="2635"/>
      <c r="K88" s="2635"/>
      <c r="L88" s="2635"/>
      <c r="M88" s="2635"/>
      <c r="N88" s="2635"/>
      <c r="O88" s="2635"/>
      <c r="P88" s="2635"/>
      <c r="Q88" s="2635"/>
      <c r="R88" s="2635"/>
      <c r="S88" s="2635"/>
      <c r="T88" s="2635"/>
      <c r="U88" s="2635"/>
      <c r="V88" s="2635"/>
      <c r="W88" s="2635"/>
      <c r="X88" s="2635"/>
      <c r="Y88" s="2635"/>
      <c r="Z88" s="2635"/>
      <c r="AA88" s="2635"/>
      <c r="AB88" s="2635"/>
      <c r="AC88" s="2635"/>
      <c r="AD88" s="2635"/>
      <c r="AE88" s="2635"/>
      <c r="AF88" s="2635"/>
      <c r="AG88" s="2635"/>
      <c r="AH88" s="2635"/>
      <c r="AI88" s="2635"/>
      <c r="AJ88" s="2635"/>
      <c r="AK88" s="2635"/>
    </row>
    <row r="89" spans="1:37">
      <c r="A89" s="3736"/>
      <c r="B89" s="3728"/>
      <c r="C89" s="3676"/>
      <c r="D89" s="2672" t="s">
        <v>396</v>
      </c>
      <c r="E89" s="2671"/>
      <c r="F89" s="2671"/>
      <c r="G89" s="2671"/>
      <c r="H89" s="2671"/>
      <c r="I89" s="2671"/>
      <c r="J89" s="2671"/>
      <c r="K89" s="2671"/>
      <c r="L89" s="2671"/>
      <c r="M89" s="2671"/>
      <c r="N89" s="2671"/>
      <c r="O89" s="2671"/>
      <c r="P89" s="2671"/>
      <c r="Q89" s="2671"/>
      <c r="R89" s="2671"/>
      <c r="S89" s="2671"/>
      <c r="T89" s="2671"/>
      <c r="U89" s="2671"/>
      <c r="V89" s="2671"/>
      <c r="W89" s="2671"/>
      <c r="X89" s="2671"/>
      <c r="Y89" s="2671"/>
      <c r="Z89" s="2671"/>
      <c r="AA89" s="2671"/>
      <c r="AB89" s="2671"/>
      <c r="AC89" s="2671"/>
      <c r="AD89" s="2671"/>
      <c r="AE89" s="2671"/>
      <c r="AF89" s="2671"/>
      <c r="AG89" s="2671"/>
      <c r="AH89" s="2671"/>
      <c r="AI89" s="2671"/>
      <c r="AJ89" s="2671"/>
      <c r="AK89" s="2671"/>
    </row>
    <row r="90" spans="1:37">
      <c r="A90" s="3736"/>
      <c r="B90" s="3747" t="s">
        <v>711</v>
      </c>
      <c r="C90" s="3675" t="s">
        <v>613</v>
      </c>
      <c r="D90" s="2650" t="s">
        <v>634</v>
      </c>
      <c r="E90" s="2632"/>
      <c r="F90" s="2632"/>
      <c r="G90" s="2632"/>
      <c r="H90" s="2632"/>
      <c r="I90" s="2632"/>
      <c r="J90" s="2632"/>
      <c r="K90" s="2632"/>
      <c r="L90" s="2632"/>
      <c r="M90" s="2632"/>
      <c r="N90" s="2632"/>
      <c r="O90" s="2632"/>
      <c r="P90" s="2632"/>
      <c r="Q90" s="2632"/>
      <c r="R90" s="2632"/>
      <c r="S90" s="2632"/>
      <c r="T90" s="2632"/>
      <c r="U90" s="2632"/>
      <c r="V90" s="2632"/>
      <c r="W90" s="2632"/>
      <c r="X90" s="2632"/>
      <c r="Y90" s="2632"/>
      <c r="Z90" s="2632"/>
      <c r="AA90" s="2632"/>
      <c r="AB90" s="2632"/>
      <c r="AC90" s="2632"/>
      <c r="AD90" s="2632"/>
      <c r="AE90" s="2632"/>
      <c r="AF90" s="2632"/>
      <c r="AG90" s="2632"/>
      <c r="AH90" s="2632"/>
      <c r="AI90" s="2632"/>
      <c r="AJ90" s="2632"/>
      <c r="AK90" s="2632"/>
    </row>
    <row r="91" spans="1:37">
      <c r="A91" s="3736"/>
      <c r="B91" s="3727"/>
      <c r="C91" s="3676"/>
      <c r="D91" s="2633" t="s">
        <v>395</v>
      </c>
      <c r="E91" s="2635"/>
      <c r="F91" s="2635"/>
      <c r="G91" s="2635"/>
      <c r="H91" s="2635"/>
      <c r="I91" s="2635"/>
      <c r="J91" s="2635"/>
      <c r="K91" s="2635"/>
      <c r="L91" s="2635"/>
      <c r="M91" s="2635"/>
      <c r="N91" s="2635"/>
      <c r="O91" s="2635"/>
      <c r="P91" s="2635"/>
      <c r="Q91" s="2635"/>
      <c r="R91" s="2635"/>
      <c r="S91" s="2635"/>
      <c r="T91" s="2635"/>
      <c r="U91" s="2635"/>
      <c r="V91" s="2635"/>
      <c r="W91" s="2635"/>
      <c r="X91" s="2635"/>
      <c r="Y91" s="2635"/>
      <c r="Z91" s="2635"/>
      <c r="AA91" s="2635"/>
      <c r="AB91" s="2635"/>
      <c r="AC91" s="2635"/>
      <c r="AD91" s="2635"/>
      <c r="AE91" s="2635"/>
      <c r="AF91" s="2635"/>
      <c r="AG91" s="2635"/>
      <c r="AH91" s="2635"/>
      <c r="AI91" s="2635"/>
      <c r="AJ91" s="2635"/>
      <c r="AK91" s="2635"/>
    </row>
    <row r="92" spans="1:37">
      <c r="A92" s="3736"/>
      <c r="B92" s="3728"/>
      <c r="C92" s="3677"/>
      <c r="D92" s="2634" t="s">
        <v>396</v>
      </c>
      <c r="E92" s="2652"/>
      <c r="F92" s="2652"/>
      <c r="G92" s="2652"/>
      <c r="H92" s="2652"/>
      <c r="I92" s="2652"/>
      <c r="J92" s="2652"/>
      <c r="K92" s="2652"/>
      <c r="L92" s="2652"/>
      <c r="M92" s="2652"/>
      <c r="N92" s="2652"/>
      <c r="O92" s="2652"/>
      <c r="P92" s="2652"/>
      <c r="Q92" s="2652"/>
      <c r="R92" s="2652"/>
      <c r="S92" s="2652"/>
      <c r="T92" s="2652"/>
      <c r="U92" s="2652"/>
      <c r="V92" s="2652"/>
      <c r="W92" s="2652"/>
      <c r="X92" s="2652"/>
      <c r="Y92" s="2652"/>
      <c r="Z92" s="2652"/>
      <c r="AA92" s="2652"/>
      <c r="AB92" s="2652"/>
      <c r="AC92" s="2652"/>
      <c r="AD92" s="2652"/>
      <c r="AE92" s="2652"/>
      <c r="AF92" s="2652"/>
      <c r="AG92" s="2652"/>
      <c r="AH92" s="2652"/>
      <c r="AI92" s="2652"/>
      <c r="AJ92" s="2652"/>
      <c r="AK92" s="2652"/>
    </row>
    <row r="93" spans="1:37" ht="15.75" customHeight="1" thickBot="1">
      <c r="A93" s="3737"/>
      <c r="B93" s="3678" t="s">
        <v>645</v>
      </c>
      <c r="C93" s="3679"/>
      <c r="D93" s="3680"/>
      <c r="E93" s="2813"/>
      <c r="F93" s="2813"/>
      <c r="G93" s="2813"/>
      <c r="H93" s="2813"/>
      <c r="I93" s="2813"/>
      <c r="J93" s="2813"/>
      <c r="K93" s="2813"/>
      <c r="L93" s="2813"/>
      <c r="M93" s="2813"/>
      <c r="N93" s="2814"/>
      <c r="O93" s="2814"/>
      <c r="P93" s="2814"/>
      <c r="Q93" s="2813"/>
      <c r="R93" s="2813"/>
      <c r="S93" s="2813"/>
      <c r="T93" s="2813"/>
      <c r="U93" s="2813"/>
      <c r="V93" s="2813"/>
      <c r="W93" s="2813"/>
      <c r="X93" s="2813"/>
      <c r="Y93" s="2813"/>
      <c r="Z93" s="2814"/>
      <c r="AA93" s="2814"/>
      <c r="AB93" s="2814"/>
      <c r="AC93" s="2813"/>
      <c r="AD93" s="2813"/>
      <c r="AE93" s="2813"/>
      <c r="AF93" s="2813"/>
      <c r="AG93" s="2813"/>
      <c r="AH93" s="2813"/>
      <c r="AI93" s="2813"/>
      <c r="AJ93" s="2813"/>
      <c r="AK93" s="2813"/>
    </row>
    <row r="94" spans="1:37" ht="15.75" thickBot="1">
      <c r="A94" s="3739" t="s">
        <v>632</v>
      </c>
      <c r="B94" s="3740"/>
      <c r="C94" s="3740"/>
      <c r="D94" s="3741"/>
      <c r="E94" s="2622"/>
      <c r="F94" s="2622"/>
      <c r="G94" s="2622"/>
      <c r="H94" s="2622"/>
      <c r="I94" s="2622"/>
      <c r="J94" s="2622"/>
      <c r="K94" s="2622"/>
      <c r="L94" s="2622"/>
      <c r="M94" s="2622"/>
      <c r="N94" s="2622"/>
      <c r="O94" s="2622"/>
      <c r="P94" s="2622"/>
      <c r="Q94" s="2622"/>
      <c r="R94" s="2622"/>
      <c r="S94" s="2622"/>
      <c r="T94" s="2622"/>
      <c r="U94" s="2622"/>
      <c r="V94" s="2622"/>
      <c r="W94" s="2622"/>
      <c r="X94" s="2622"/>
      <c r="Y94" s="2622"/>
      <c r="Z94" s="2622"/>
      <c r="AA94" s="2622"/>
      <c r="AB94" s="2622"/>
      <c r="AC94" s="2622"/>
      <c r="AD94" s="2622"/>
      <c r="AE94" s="2622"/>
      <c r="AF94" s="2622"/>
      <c r="AG94" s="2622"/>
      <c r="AH94" s="2622"/>
      <c r="AI94" s="2622"/>
      <c r="AJ94" s="2622"/>
      <c r="AK94" s="2622"/>
    </row>
    <row r="95" spans="1:37" ht="15.75" thickBot="1">
      <c r="A95" s="3742" t="s">
        <v>646</v>
      </c>
      <c r="B95" s="3740"/>
      <c r="C95" s="3740"/>
      <c r="D95" s="3741"/>
      <c r="E95" s="2815"/>
      <c r="F95" s="2815"/>
      <c r="G95" s="2815"/>
      <c r="H95" s="2815"/>
      <c r="I95" s="2815"/>
      <c r="J95" s="2815"/>
      <c r="K95" s="2815"/>
      <c r="L95" s="2815"/>
      <c r="M95" s="2815"/>
      <c r="N95" s="2816"/>
      <c r="O95" s="2816"/>
      <c r="P95" s="2816"/>
      <c r="Q95" s="2815"/>
      <c r="R95" s="2815"/>
      <c r="S95" s="2815"/>
      <c r="T95" s="2815"/>
      <c r="U95" s="2815"/>
      <c r="V95" s="2815"/>
      <c r="W95" s="2815"/>
      <c r="X95" s="2815"/>
      <c r="Y95" s="2815"/>
      <c r="Z95" s="2816"/>
      <c r="AA95" s="2816"/>
      <c r="AB95" s="2816"/>
      <c r="AC95" s="2815"/>
      <c r="AD95" s="2815"/>
      <c r="AE95" s="2815"/>
      <c r="AF95" s="2815"/>
      <c r="AG95" s="2815"/>
      <c r="AH95" s="2815"/>
      <c r="AI95" s="2815"/>
      <c r="AJ95" s="2815"/>
      <c r="AK95" s="2815"/>
    </row>
  </sheetData>
  <mergeCells count="73">
    <mergeCell ref="A94:D94"/>
    <mergeCell ref="A95:D95"/>
    <mergeCell ref="A58:A78"/>
    <mergeCell ref="B58:D58"/>
    <mergeCell ref="C59:D59"/>
    <mergeCell ref="B60:B62"/>
    <mergeCell ref="C60:C62"/>
    <mergeCell ref="B63:B65"/>
    <mergeCell ref="A79:A93"/>
    <mergeCell ref="C80:D80"/>
    <mergeCell ref="B81:B83"/>
    <mergeCell ref="C81:C83"/>
    <mergeCell ref="B84:B86"/>
    <mergeCell ref="C84:C86"/>
    <mergeCell ref="B87:B89"/>
    <mergeCell ref="C87:C89"/>
    <mergeCell ref="B90:B92"/>
    <mergeCell ref="C90:C92"/>
    <mergeCell ref="B93:D93"/>
    <mergeCell ref="Q44:AB44"/>
    <mergeCell ref="AC44:AG44"/>
    <mergeCell ref="AH44:AK44"/>
    <mergeCell ref="B45:B47"/>
    <mergeCell ref="C45:C47"/>
    <mergeCell ref="E44:P44"/>
    <mergeCell ref="A43:A57"/>
    <mergeCell ref="B43:D43"/>
    <mergeCell ref="C44:D44"/>
    <mergeCell ref="B48:B50"/>
    <mergeCell ref="C48:C50"/>
    <mergeCell ref="B51:B53"/>
    <mergeCell ref="A10:A24"/>
    <mergeCell ref="B36:B41"/>
    <mergeCell ref="C36:C38"/>
    <mergeCell ref="C39:C41"/>
    <mergeCell ref="B42:D42"/>
    <mergeCell ref="A34:A42"/>
    <mergeCell ref="A25:A33"/>
    <mergeCell ref="B25:D25"/>
    <mergeCell ref="C26:D26"/>
    <mergeCell ref="B27:B32"/>
    <mergeCell ref="C27:C29"/>
    <mergeCell ref="C30:C32"/>
    <mergeCell ref="B33:D33"/>
    <mergeCell ref="B34:D34"/>
    <mergeCell ref="C35:D35"/>
    <mergeCell ref="C12:C14"/>
    <mergeCell ref="B24:D24"/>
    <mergeCell ref="B79:D79"/>
    <mergeCell ref="C51:C53"/>
    <mergeCell ref="B54:B56"/>
    <mergeCell ref="C54:C56"/>
    <mergeCell ref="B57:D57"/>
    <mergeCell ref="C69:C71"/>
    <mergeCell ref="B72:B74"/>
    <mergeCell ref="C72:C74"/>
    <mergeCell ref="B75:B77"/>
    <mergeCell ref="C63:C65"/>
    <mergeCell ref="B66:B68"/>
    <mergeCell ref="C66:C68"/>
    <mergeCell ref="B69:B71"/>
    <mergeCell ref="C75:C77"/>
    <mergeCell ref="B78:D78"/>
    <mergeCell ref="C9:D9"/>
    <mergeCell ref="B10:D10"/>
    <mergeCell ref="C11:D11"/>
    <mergeCell ref="B21:B23"/>
    <mergeCell ref="C21:C23"/>
    <mergeCell ref="B15:B17"/>
    <mergeCell ref="C15:C17"/>
    <mergeCell ref="B18:B20"/>
    <mergeCell ref="C18:C20"/>
    <mergeCell ref="B12:B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56" workbookViewId="0">
      <selection activeCell="B81" sqref="B81:B90"/>
    </sheetView>
  </sheetViews>
  <sheetFormatPr defaultRowHeight="15"/>
  <cols>
    <col min="1" max="1" width="14.85546875" style="2677" customWidth="1"/>
    <col min="2" max="2" width="19" style="2677" customWidth="1"/>
    <col min="3" max="3" width="9.140625" style="2677"/>
    <col min="4" max="4" width="11.28515625" style="2677" customWidth="1"/>
    <col min="5" max="8" width="15" style="2677" customWidth="1"/>
    <col min="9" max="9" width="14" style="2677" customWidth="1"/>
    <col min="10" max="16384" width="9.140625" style="2677"/>
  </cols>
  <sheetData>
    <row r="1" spans="1:9" ht="18.75">
      <c r="A1" s="2676" t="s">
        <v>657</v>
      </c>
    </row>
    <row r="2" spans="1:9" ht="18.75">
      <c r="A2" s="2678" t="s">
        <v>599</v>
      </c>
    </row>
    <row r="3" spans="1:9" ht="18.75">
      <c r="A3" s="2679" t="s">
        <v>601</v>
      </c>
    </row>
    <row r="4" spans="1:9" ht="18.75">
      <c r="A4" s="2680" t="s">
        <v>661</v>
      </c>
    </row>
    <row r="5" spans="1:9" ht="18.75">
      <c r="A5" s="2680" t="s">
        <v>656</v>
      </c>
    </row>
    <row r="6" spans="1:9" ht="15.75" thickBot="1"/>
    <row r="7" spans="1:9" ht="75.75" thickBot="1">
      <c r="A7" s="2712"/>
      <c r="B7" s="2712"/>
      <c r="C7" s="2712"/>
      <c r="D7" s="2684" t="s">
        <v>366</v>
      </c>
      <c r="E7" s="2713" t="s">
        <v>202</v>
      </c>
      <c r="F7" s="2714" t="s">
        <v>482</v>
      </c>
      <c r="G7" s="2715" t="s">
        <v>483</v>
      </c>
      <c r="H7" s="2714" t="s">
        <v>484</v>
      </c>
      <c r="I7" s="2716" t="s">
        <v>485</v>
      </c>
    </row>
    <row r="8" spans="1:9" ht="106.5" customHeight="1">
      <c r="D8" s="2717" t="s">
        <v>371</v>
      </c>
      <c r="E8" s="2718" t="s">
        <v>486</v>
      </c>
      <c r="F8" s="2718" t="s">
        <v>487</v>
      </c>
      <c r="G8" s="2718" t="s">
        <v>488</v>
      </c>
      <c r="H8" s="2718" t="s">
        <v>489</v>
      </c>
      <c r="I8" s="2718" t="s">
        <v>490</v>
      </c>
    </row>
    <row r="9" spans="1:9" ht="30">
      <c r="D9" s="2818" t="s">
        <v>603</v>
      </c>
      <c r="E9" s="2819"/>
      <c r="F9" s="2820"/>
      <c r="G9" s="2820"/>
      <c r="H9" s="2820"/>
      <c r="I9" s="2821"/>
    </row>
    <row r="10" spans="1:9">
      <c r="A10" s="2612" t="s">
        <v>605</v>
      </c>
      <c r="B10" s="2611" t="s">
        <v>606</v>
      </c>
      <c r="C10" s="3749" t="s">
        <v>607</v>
      </c>
      <c r="D10" s="3749"/>
      <c r="E10" s="2817"/>
      <c r="F10" s="2817"/>
      <c r="G10" s="2817"/>
      <c r="H10" s="2817"/>
      <c r="I10" s="2817"/>
    </row>
    <row r="11" spans="1:9" ht="15" customHeight="1">
      <c r="A11" s="3681" t="s">
        <v>707</v>
      </c>
      <c r="B11" s="3684" t="s">
        <v>608</v>
      </c>
      <c r="C11" s="3685"/>
      <c r="D11" s="3686"/>
      <c r="E11" s="2623"/>
      <c r="F11" s="2623"/>
      <c r="G11" s="2623"/>
      <c r="H11" s="2623"/>
      <c r="I11" s="2623"/>
    </row>
    <row r="12" spans="1:9">
      <c r="A12" s="3682"/>
      <c r="B12" s="2666" t="s">
        <v>616</v>
      </c>
      <c r="C12" s="3687" t="s">
        <v>610</v>
      </c>
      <c r="D12" s="3688"/>
      <c r="E12" s="2654"/>
      <c r="F12" s="2655"/>
      <c r="G12" s="2655"/>
      <c r="H12" s="2655"/>
      <c r="I12" s="2655"/>
    </row>
    <row r="13" spans="1:9">
      <c r="A13" s="3682"/>
      <c r="B13" s="3726" t="s">
        <v>617</v>
      </c>
      <c r="C13" s="3689" t="s">
        <v>612</v>
      </c>
      <c r="D13" s="2662" t="s">
        <v>634</v>
      </c>
      <c r="E13" s="2663"/>
      <c r="F13" s="2663"/>
      <c r="G13" s="2663"/>
      <c r="H13" s="2663"/>
      <c r="I13" s="2663"/>
    </row>
    <row r="14" spans="1:9">
      <c r="A14" s="3682"/>
      <c r="B14" s="3727"/>
      <c r="C14" s="3690"/>
      <c r="D14" s="2592" t="s">
        <v>395</v>
      </c>
      <c r="E14" s="2636"/>
      <c r="F14" s="2636"/>
      <c r="G14" s="2636"/>
      <c r="H14" s="2636"/>
      <c r="I14" s="2636"/>
    </row>
    <row r="15" spans="1:9">
      <c r="A15" s="3682"/>
      <c r="B15" s="3728"/>
      <c r="C15" s="3691"/>
      <c r="D15" s="2591" t="s">
        <v>396</v>
      </c>
      <c r="E15" s="2639"/>
      <c r="F15" s="2639"/>
      <c r="G15" s="2639"/>
      <c r="H15" s="2639"/>
      <c r="I15" s="2639"/>
    </row>
    <row r="16" spans="1:9">
      <c r="A16" s="3682"/>
      <c r="B16" s="3726" t="s">
        <v>618</v>
      </c>
      <c r="C16" s="3718" t="s">
        <v>612</v>
      </c>
      <c r="D16" s="2592" t="s">
        <v>634</v>
      </c>
      <c r="E16" s="2663"/>
      <c r="F16" s="2663"/>
      <c r="G16" s="2663"/>
      <c r="H16" s="2663"/>
      <c r="I16" s="2663"/>
    </row>
    <row r="17" spans="1:9">
      <c r="A17" s="3682"/>
      <c r="B17" s="3727"/>
      <c r="C17" s="3690"/>
      <c r="D17" s="2592" t="s">
        <v>395</v>
      </c>
      <c r="E17" s="2636"/>
      <c r="F17" s="2636"/>
      <c r="G17" s="2636"/>
      <c r="H17" s="2636"/>
      <c r="I17" s="2636"/>
    </row>
    <row r="18" spans="1:9">
      <c r="A18" s="3682"/>
      <c r="B18" s="3728"/>
      <c r="C18" s="3691"/>
      <c r="D18" s="2599" t="s">
        <v>396</v>
      </c>
      <c r="E18" s="2639"/>
      <c r="F18" s="2639"/>
      <c r="G18" s="2639"/>
      <c r="H18" s="2639"/>
      <c r="I18" s="2639"/>
    </row>
    <row r="19" spans="1:9">
      <c r="A19" s="3682"/>
      <c r="B19" s="3708" t="s">
        <v>617</v>
      </c>
      <c r="C19" s="3719" t="s">
        <v>613</v>
      </c>
      <c r="D19" s="2650" t="s">
        <v>634</v>
      </c>
      <c r="E19" s="2632"/>
      <c r="F19" s="2632"/>
      <c r="G19" s="2632"/>
      <c r="H19" s="2632"/>
      <c r="I19" s="2632"/>
    </row>
    <row r="20" spans="1:9">
      <c r="A20" s="3682"/>
      <c r="B20" s="3709"/>
      <c r="C20" s="3676"/>
      <c r="D20" s="2633" t="s">
        <v>395</v>
      </c>
      <c r="E20" s="2635"/>
      <c r="F20" s="2635"/>
      <c r="G20" s="2635"/>
      <c r="H20" s="2635"/>
      <c r="I20" s="2635"/>
    </row>
    <row r="21" spans="1:9">
      <c r="A21" s="3682"/>
      <c r="B21" s="3710"/>
      <c r="C21" s="3677"/>
      <c r="D21" s="2634" t="s">
        <v>396</v>
      </c>
      <c r="E21" s="2652"/>
      <c r="F21" s="2652"/>
      <c r="G21" s="2652"/>
      <c r="H21" s="2652"/>
      <c r="I21" s="2652"/>
    </row>
    <row r="22" spans="1:9">
      <c r="A22" s="3682"/>
      <c r="B22" s="3708" t="s">
        <v>618</v>
      </c>
      <c r="C22" s="3675" t="s">
        <v>613</v>
      </c>
      <c r="D22" s="2633" t="s">
        <v>634</v>
      </c>
      <c r="E22" s="2632"/>
      <c r="F22" s="2632"/>
      <c r="G22" s="2632"/>
      <c r="H22" s="2632"/>
      <c r="I22" s="2632"/>
    </row>
    <row r="23" spans="1:9">
      <c r="A23" s="3682"/>
      <c r="B23" s="3709"/>
      <c r="C23" s="3676"/>
      <c r="D23" s="2633" t="s">
        <v>395</v>
      </c>
      <c r="E23" s="2635"/>
      <c r="F23" s="2635"/>
      <c r="G23" s="2635"/>
      <c r="H23" s="2635"/>
      <c r="I23" s="2635"/>
    </row>
    <row r="24" spans="1:9">
      <c r="A24" s="3682"/>
      <c r="B24" s="3710"/>
      <c r="C24" s="3677"/>
      <c r="D24" s="2664" t="s">
        <v>396</v>
      </c>
      <c r="E24" s="2652"/>
      <c r="F24" s="2652"/>
      <c r="G24" s="2652"/>
      <c r="H24" s="2652"/>
      <c r="I24" s="2652"/>
    </row>
    <row r="25" spans="1:9" ht="15.75" thickBot="1">
      <c r="A25" s="3683"/>
      <c r="B25" s="3678" t="s">
        <v>645</v>
      </c>
      <c r="C25" s="3679"/>
      <c r="D25" s="3680"/>
      <c r="E25" s="2587"/>
      <c r="F25" s="2587"/>
      <c r="G25" s="2587"/>
      <c r="H25" s="2587"/>
      <c r="I25" s="2587"/>
    </row>
    <row r="26" spans="1:9">
      <c r="A26" s="3720" t="s">
        <v>708</v>
      </c>
      <c r="B26" s="3714" t="s">
        <v>608</v>
      </c>
      <c r="C26" s="3715"/>
      <c r="D26" s="3716"/>
      <c r="E26" s="2623"/>
      <c r="F26" s="2623"/>
      <c r="G26" s="2623"/>
      <c r="H26" s="2623"/>
      <c r="I26" s="2623"/>
    </row>
    <row r="27" spans="1:9">
      <c r="A27" s="3721"/>
      <c r="B27" s="2667" t="s">
        <v>619</v>
      </c>
      <c r="C27" s="3687" t="s">
        <v>610</v>
      </c>
      <c r="D27" s="3688"/>
      <c r="E27" s="2654"/>
      <c r="F27" s="2655"/>
      <c r="G27" s="2655"/>
      <c r="H27" s="2655"/>
      <c r="I27" s="2655"/>
    </row>
    <row r="28" spans="1:9">
      <c r="A28" s="3721"/>
      <c r="B28" s="3705" t="s">
        <v>620</v>
      </c>
      <c r="C28" s="3702" t="s">
        <v>612</v>
      </c>
      <c r="D28" s="2593" t="s">
        <v>634</v>
      </c>
      <c r="E28" s="2590"/>
      <c r="F28" s="2590"/>
      <c r="G28" s="2590"/>
      <c r="H28" s="2590"/>
      <c r="I28" s="2590"/>
    </row>
    <row r="29" spans="1:9">
      <c r="A29" s="3721"/>
      <c r="B29" s="3706"/>
      <c r="C29" s="3703"/>
      <c r="D29" s="2592" t="s">
        <v>395</v>
      </c>
      <c r="E29" s="2590"/>
      <c r="F29" s="2590"/>
      <c r="G29" s="2590"/>
      <c r="H29" s="2590"/>
      <c r="I29" s="2590"/>
    </row>
    <row r="30" spans="1:9">
      <c r="A30" s="3721"/>
      <c r="B30" s="3706"/>
      <c r="C30" s="3703"/>
      <c r="D30" s="2673" t="s">
        <v>396</v>
      </c>
      <c r="E30" s="2600"/>
      <c r="F30" s="2600"/>
      <c r="G30" s="2600"/>
      <c r="H30" s="2600"/>
      <c r="I30" s="2600"/>
    </row>
    <row r="31" spans="1:9">
      <c r="A31" s="3721"/>
      <c r="B31" s="3706"/>
      <c r="C31" s="3672" t="s">
        <v>613</v>
      </c>
      <c r="D31" s="2589" t="s">
        <v>634</v>
      </c>
      <c r="E31" s="2674"/>
      <c r="F31" s="2674"/>
      <c r="G31" s="2674"/>
      <c r="H31" s="2674"/>
      <c r="I31" s="2674"/>
    </row>
    <row r="32" spans="1:9">
      <c r="A32" s="3721"/>
      <c r="B32" s="3706"/>
      <c r="C32" s="3673"/>
      <c r="D32" s="2589" t="s">
        <v>395</v>
      </c>
      <c r="E32" s="2597"/>
      <c r="F32" s="2597"/>
      <c r="G32" s="2597"/>
      <c r="H32" s="2597"/>
      <c r="I32" s="2597"/>
    </row>
    <row r="33" spans="1:9">
      <c r="A33" s="3721"/>
      <c r="B33" s="3707"/>
      <c r="C33" s="3674"/>
      <c r="D33" s="2604" t="s">
        <v>396</v>
      </c>
      <c r="E33" s="2596"/>
      <c r="F33" s="2596"/>
      <c r="G33" s="2596"/>
      <c r="H33" s="2596"/>
      <c r="I33" s="2596"/>
    </row>
    <row r="34" spans="1:9" ht="15.75" thickBot="1">
      <c r="A34" s="3722"/>
      <c r="B34" s="3678" t="s">
        <v>645</v>
      </c>
      <c r="C34" s="3679"/>
      <c r="D34" s="3680"/>
      <c r="E34" s="2595"/>
      <c r="F34" s="2595"/>
      <c r="G34" s="2595"/>
      <c r="H34" s="2595"/>
      <c r="I34" s="2595"/>
    </row>
    <row r="35" spans="1:9" ht="15" customHeight="1">
      <c r="A35" s="3711" t="s">
        <v>706</v>
      </c>
      <c r="B35" s="3714" t="s">
        <v>608</v>
      </c>
      <c r="C35" s="3715"/>
      <c r="D35" s="3716"/>
      <c r="E35" s="2623"/>
      <c r="F35" s="2623"/>
      <c r="G35" s="2623"/>
      <c r="H35" s="2623"/>
      <c r="I35" s="2623"/>
    </row>
    <row r="36" spans="1:9">
      <c r="A36" s="3712"/>
      <c r="B36" s="2668" t="s">
        <v>621</v>
      </c>
      <c r="C36" s="3687" t="s">
        <v>610</v>
      </c>
      <c r="D36" s="3688"/>
      <c r="E36" s="2654"/>
      <c r="F36" s="2655"/>
      <c r="G36" s="2655"/>
      <c r="H36" s="2655"/>
      <c r="I36" s="2655"/>
    </row>
    <row r="37" spans="1:9">
      <c r="A37" s="3712"/>
      <c r="B37" s="3705" t="s">
        <v>622</v>
      </c>
      <c r="C37" s="3702" t="s">
        <v>612</v>
      </c>
      <c r="D37" s="2601" t="s">
        <v>634</v>
      </c>
      <c r="E37" s="2590"/>
      <c r="F37" s="2590"/>
      <c r="G37" s="2590"/>
      <c r="H37" s="2590"/>
      <c r="I37" s="2590"/>
    </row>
    <row r="38" spans="1:9">
      <c r="A38" s="3712"/>
      <c r="B38" s="3706"/>
      <c r="C38" s="3703"/>
      <c r="D38" s="2592" t="s">
        <v>395</v>
      </c>
      <c r="E38" s="2590"/>
      <c r="F38" s="2590"/>
      <c r="G38" s="2590"/>
      <c r="H38" s="2590"/>
      <c r="I38" s="2590"/>
    </row>
    <row r="39" spans="1:9">
      <c r="A39" s="3712"/>
      <c r="B39" s="3706"/>
      <c r="C39" s="3703"/>
      <c r="D39" s="2673" t="s">
        <v>396</v>
      </c>
      <c r="E39" s="2600"/>
      <c r="F39" s="2600"/>
      <c r="G39" s="2600"/>
      <c r="H39" s="2600"/>
      <c r="I39" s="2600"/>
    </row>
    <row r="40" spans="1:9">
      <c r="A40" s="3712"/>
      <c r="B40" s="3706"/>
      <c r="C40" s="3672" t="s">
        <v>613</v>
      </c>
      <c r="D40" s="2589" t="s">
        <v>634</v>
      </c>
      <c r="E40" s="2674"/>
      <c r="F40" s="2674"/>
      <c r="G40" s="2674"/>
      <c r="H40" s="2674"/>
      <c r="I40" s="2674"/>
    </row>
    <row r="41" spans="1:9">
      <c r="A41" s="3712"/>
      <c r="B41" s="3706"/>
      <c r="C41" s="3673"/>
      <c r="D41" s="2589" t="s">
        <v>395</v>
      </c>
      <c r="E41" s="2597"/>
      <c r="F41" s="2597"/>
      <c r="G41" s="2597"/>
      <c r="H41" s="2597"/>
      <c r="I41" s="2597"/>
    </row>
    <row r="42" spans="1:9">
      <c r="A42" s="3712"/>
      <c r="B42" s="3707"/>
      <c r="C42" s="3674"/>
      <c r="D42" s="2604" t="s">
        <v>396</v>
      </c>
      <c r="E42" s="2596"/>
      <c r="F42" s="2596"/>
      <c r="G42" s="2596"/>
      <c r="H42" s="2596"/>
      <c r="I42" s="2596"/>
    </row>
    <row r="43" spans="1:9" ht="15.75" customHeight="1" thickBot="1">
      <c r="A43" s="3713"/>
      <c r="B43" s="3717" t="s">
        <v>615</v>
      </c>
      <c r="C43" s="3679"/>
      <c r="D43" s="3680"/>
      <c r="E43" s="2595"/>
      <c r="F43" s="2595"/>
      <c r="G43" s="2595"/>
      <c r="H43" s="2595"/>
      <c r="I43" s="2595"/>
    </row>
    <row r="44" spans="1:9" ht="15" customHeight="1">
      <c r="A44" s="3732" t="s">
        <v>705</v>
      </c>
      <c r="B44" s="3714" t="s">
        <v>608</v>
      </c>
      <c r="C44" s="3715"/>
      <c r="D44" s="3716"/>
      <c r="E44" s="2623"/>
      <c r="F44" s="2623"/>
      <c r="G44" s="2623"/>
      <c r="H44" s="2623"/>
      <c r="I44" s="2623"/>
    </row>
    <row r="45" spans="1:9">
      <c r="A45" s="3733"/>
      <c r="B45" s="2669" t="s">
        <v>623</v>
      </c>
      <c r="C45" s="3687" t="s">
        <v>610</v>
      </c>
      <c r="D45" s="3688"/>
      <c r="E45" s="3723"/>
      <c r="F45" s="3724"/>
      <c r="G45" s="3724"/>
      <c r="H45" s="3724"/>
      <c r="I45" s="3724"/>
    </row>
    <row r="46" spans="1:9">
      <c r="A46" s="3733"/>
      <c r="B46" s="3705" t="s">
        <v>624</v>
      </c>
      <c r="C46" s="3702" t="s">
        <v>612</v>
      </c>
      <c r="D46" s="2601" t="s">
        <v>634</v>
      </c>
      <c r="E46" s="2603"/>
      <c r="F46" s="2603"/>
      <c r="G46" s="2603"/>
      <c r="H46" s="2603"/>
      <c r="I46" s="2603"/>
    </row>
    <row r="47" spans="1:9">
      <c r="A47" s="3733"/>
      <c r="B47" s="3706"/>
      <c r="C47" s="3703"/>
      <c r="D47" s="2592" t="s">
        <v>395</v>
      </c>
      <c r="E47" s="2602"/>
      <c r="F47" s="2602"/>
      <c r="G47" s="2602"/>
      <c r="H47" s="2602"/>
      <c r="I47" s="2602"/>
    </row>
    <row r="48" spans="1:9">
      <c r="A48" s="3733"/>
      <c r="B48" s="3707"/>
      <c r="C48" s="3704"/>
      <c r="D48" s="2591" t="s">
        <v>396</v>
      </c>
      <c r="E48" s="2598"/>
      <c r="F48" s="2598"/>
      <c r="G48" s="2598"/>
      <c r="H48" s="2598"/>
      <c r="I48" s="2598"/>
    </row>
    <row r="49" spans="1:9">
      <c r="A49" s="3733"/>
      <c r="B49" s="3726" t="s">
        <v>625</v>
      </c>
      <c r="C49" s="3702" t="s">
        <v>612</v>
      </c>
      <c r="D49" s="2592" t="s">
        <v>634</v>
      </c>
      <c r="E49" s="2590"/>
      <c r="F49" s="2590"/>
      <c r="G49" s="2590"/>
      <c r="H49" s="2590"/>
      <c r="I49" s="2590"/>
    </row>
    <row r="50" spans="1:9">
      <c r="A50" s="3733"/>
      <c r="B50" s="3727"/>
      <c r="C50" s="3703"/>
      <c r="D50" s="2592" t="s">
        <v>395</v>
      </c>
      <c r="E50" s="2600"/>
      <c r="F50" s="2600"/>
      <c r="G50" s="2600"/>
      <c r="H50" s="2600"/>
      <c r="I50" s="2600"/>
    </row>
    <row r="51" spans="1:9">
      <c r="A51" s="3733"/>
      <c r="B51" s="3728"/>
      <c r="C51" s="3704"/>
      <c r="D51" s="2599" t="s">
        <v>396</v>
      </c>
      <c r="E51" s="2598"/>
      <c r="F51" s="2598"/>
      <c r="G51" s="2598"/>
      <c r="H51" s="2598"/>
      <c r="I51" s="2598"/>
    </row>
    <row r="52" spans="1:9">
      <c r="A52" s="3733"/>
      <c r="B52" s="3726" t="s">
        <v>626</v>
      </c>
      <c r="C52" s="3702" t="s">
        <v>612</v>
      </c>
      <c r="D52" s="2601" t="s">
        <v>634</v>
      </c>
      <c r="E52" s="2590"/>
      <c r="F52" s="2590"/>
      <c r="G52" s="2590"/>
      <c r="H52" s="2590"/>
      <c r="I52" s="2590"/>
    </row>
    <row r="53" spans="1:9">
      <c r="A53" s="3733"/>
      <c r="B53" s="3727"/>
      <c r="C53" s="3703"/>
      <c r="D53" s="2592" t="s">
        <v>395</v>
      </c>
      <c r="E53" s="2600"/>
      <c r="F53" s="2600"/>
      <c r="G53" s="2600"/>
      <c r="H53" s="2600"/>
      <c r="I53" s="2600"/>
    </row>
    <row r="54" spans="1:9">
      <c r="A54" s="3733"/>
      <c r="B54" s="3728"/>
      <c r="C54" s="3704"/>
      <c r="D54" s="2591" t="s">
        <v>396</v>
      </c>
      <c r="E54" s="2598"/>
      <c r="F54" s="2598"/>
      <c r="G54" s="2598"/>
      <c r="H54" s="2598"/>
      <c r="I54" s="2598"/>
    </row>
    <row r="55" spans="1:9">
      <c r="A55" s="3733"/>
      <c r="B55" s="3726" t="s">
        <v>627</v>
      </c>
      <c r="C55" s="3702" t="s">
        <v>612</v>
      </c>
      <c r="D55" s="2592" t="s">
        <v>634</v>
      </c>
      <c r="E55" s="2590"/>
      <c r="F55" s="2590"/>
      <c r="G55" s="2590"/>
      <c r="H55" s="2590"/>
      <c r="I55" s="2590"/>
    </row>
    <row r="56" spans="1:9">
      <c r="A56" s="3733"/>
      <c r="B56" s="3727"/>
      <c r="C56" s="3703"/>
      <c r="D56" s="2592" t="s">
        <v>395</v>
      </c>
      <c r="E56" s="2600"/>
      <c r="F56" s="2600"/>
      <c r="G56" s="2600"/>
      <c r="H56" s="2600"/>
      <c r="I56" s="2600"/>
    </row>
    <row r="57" spans="1:9">
      <c r="A57" s="3733"/>
      <c r="B57" s="3728"/>
      <c r="C57" s="3704"/>
      <c r="D57" s="2599" t="s">
        <v>396</v>
      </c>
      <c r="E57" s="2598"/>
      <c r="F57" s="2598"/>
      <c r="G57" s="2598"/>
      <c r="H57" s="2598"/>
      <c r="I57" s="2598"/>
    </row>
    <row r="58" spans="1:9" ht="15.75" thickBot="1">
      <c r="A58" s="3734"/>
      <c r="B58" s="3678" t="s">
        <v>645</v>
      </c>
      <c r="C58" s="3679"/>
      <c r="D58" s="3680"/>
      <c r="E58" s="2587"/>
      <c r="F58" s="2587"/>
      <c r="G58" s="2587"/>
      <c r="H58" s="2587"/>
      <c r="I58" s="2587"/>
    </row>
    <row r="59" spans="1:9" ht="15" customHeight="1">
      <c r="A59" s="3729" t="s">
        <v>704</v>
      </c>
      <c r="B59" s="3714" t="s">
        <v>608</v>
      </c>
      <c r="C59" s="3715"/>
      <c r="D59" s="3716"/>
      <c r="E59" s="2623"/>
      <c r="F59" s="2623"/>
      <c r="G59" s="2623"/>
      <c r="H59" s="2623"/>
      <c r="I59" s="2623"/>
    </row>
    <row r="60" spans="1:9">
      <c r="A60" s="3730"/>
      <c r="B60" s="2667" t="s">
        <v>628</v>
      </c>
      <c r="C60" s="3687" t="s">
        <v>610</v>
      </c>
      <c r="D60" s="3688"/>
      <c r="E60" s="2654"/>
      <c r="F60" s="2655"/>
      <c r="G60" s="2655"/>
      <c r="H60" s="2655"/>
      <c r="I60" s="2655"/>
    </row>
    <row r="61" spans="1:9">
      <c r="A61" s="3730"/>
      <c r="B61" s="3726" t="s">
        <v>629</v>
      </c>
      <c r="C61" s="3689" t="s">
        <v>612</v>
      </c>
      <c r="D61" s="2662" t="s">
        <v>634</v>
      </c>
      <c r="E61" s="2663"/>
      <c r="F61" s="2663"/>
      <c r="G61" s="2663"/>
      <c r="H61" s="2663"/>
      <c r="I61" s="2663"/>
    </row>
    <row r="62" spans="1:9">
      <c r="A62" s="3730"/>
      <c r="B62" s="3727"/>
      <c r="C62" s="3690"/>
      <c r="D62" s="2592" t="s">
        <v>395</v>
      </c>
      <c r="E62" s="2636"/>
      <c r="F62" s="2636"/>
      <c r="G62" s="2636"/>
      <c r="H62" s="2636"/>
      <c r="I62" s="2636"/>
    </row>
    <row r="63" spans="1:9">
      <c r="A63" s="3730"/>
      <c r="B63" s="3728"/>
      <c r="C63" s="3691"/>
      <c r="D63" s="2591" t="s">
        <v>396</v>
      </c>
      <c r="E63" s="2639"/>
      <c r="F63" s="2639"/>
      <c r="G63" s="2639"/>
      <c r="H63" s="2639"/>
      <c r="I63" s="2639"/>
    </row>
    <row r="64" spans="1:9">
      <c r="A64" s="3730"/>
      <c r="B64" s="3726" t="s">
        <v>630</v>
      </c>
      <c r="C64" s="3689" t="s">
        <v>612</v>
      </c>
      <c r="D64" s="2662" t="s">
        <v>634</v>
      </c>
      <c r="E64" s="2663"/>
      <c r="F64" s="2663"/>
      <c r="G64" s="2663"/>
      <c r="H64" s="2663"/>
      <c r="I64" s="2663"/>
    </row>
    <row r="65" spans="1:9">
      <c r="A65" s="3730"/>
      <c r="B65" s="3727"/>
      <c r="C65" s="3690"/>
      <c r="D65" s="2592" t="s">
        <v>395</v>
      </c>
      <c r="E65" s="2636"/>
      <c r="F65" s="2636"/>
      <c r="G65" s="2636"/>
      <c r="H65" s="2636"/>
      <c r="I65" s="2636"/>
    </row>
    <row r="66" spans="1:9">
      <c r="A66" s="3730"/>
      <c r="B66" s="3728"/>
      <c r="C66" s="3691"/>
      <c r="D66" s="2591" t="s">
        <v>396</v>
      </c>
      <c r="E66" s="2639"/>
      <c r="F66" s="2639"/>
      <c r="G66" s="2639"/>
      <c r="H66" s="2639"/>
      <c r="I66" s="2639"/>
    </row>
    <row r="67" spans="1:9">
      <c r="A67" s="3730"/>
      <c r="B67" s="3726" t="s">
        <v>631</v>
      </c>
      <c r="C67" s="3689" t="s">
        <v>612</v>
      </c>
      <c r="D67" s="2662" t="s">
        <v>634</v>
      </c>
      <c r="E67" s="2663"/>
      <c r="F67" s="2663"/>
      <c r="G67" s="2663"/>
      <c r="H67" s="2663"/>
      <c r="I67" s="2663"/>
    </row>
    <row r="68" spans="1:9">
      <c r="A68" s="3730"/>
      <c r="B68" s="3727"/>
      <c r="C68" s="3690"/>
      <c r="D68" s="2592" t="s">
        <v>395</v>
      </c>
      <c r="E68" s="2636"/>
      <c r="F68" s="2636"/>
      <c r="G68" s="2636"/>
      <c r="H68" s="2636"/>
      <c r="I68" s="2636"/>
    </row>
    <row r="69" spans="1:9">
      <c r="A69" s="3730"/>
      <c r="B69" s="3728"/>
      <c r="C69" s="3691"/>
      <c r="D69" s="2591" t="s">
        <v>396</v>
      </c>
      <c r="E69" s="2639"/>
      <c r="F69" s="2639"/>
      <c r="G69" s="2639"/>
      <c r="H69" s="2639"/>
      <c r="I69" s="2639"/>
    </row>
    <row r="70" spans="1:9">
      <c r="A70" s="3730"/>
      <c r="B70" s="3708" t="s">
        <v>629</v>
      </c>
      <c r="C70" s="3675" t="s">
        <v>613</v>
      </c>
      <c r="D70" s="2650" t="s">
        <v>634</v>
      </c>
      <c r="E70" s="2632"/>
      <c r="F70" s="2632"/>
      <c r="G70" s="2632"/>
      <c r="H70" s="2632"/>
      <c r="I70" s="2632"/>
    </row>
    <row r="71" spans="1:9">
      <c r="A71" s="3730"/>
      <c r="B71" s="3709"/>
      <c r="C71" s="3676"/>
      <c r="D71" s="2633" t="s">
        <v>395</v>
      </c>
      <c r="E71" s="2635"/>
      <c r="F71" s="2635"/>
      <c r="G71" s="2635"/>
      <c r="H71" s="2635"/>
      <c r="I71" s="2635"/>
    </row>
    <row r="72" spans="1:9">
      <c r="A72" s="3730"/>
      <c r="B72" s="3710"/>
      <c r="C72" s="3677"/>
      <c r="D72" s="2634" t="s">
        <v>396</v>
      </c>
      <c r="E72" s="2652"/>
      <c r="F72" s="2652"/>
      <c r="G72" s="2652"/>
      <c r="H72" s="2652"/>
      <c r="I72" s="2652"/>
    </row>
    <row r="73" spans="1:9">
      <c r="A73" s="3730"/>
      <c r="B73" s="3708" t="s">
        <v>630</v>
      </c>
      <c r="C73" s="3675" t="s">
        <v>613</v>
      </c>
      <c r="D73" s="2650" t="s">
        <v>634</v>
      </c>
      <c r="E73" s="2632"/>
      <c r="F73" s="2632"/>
      <c r="G73" s="2632"/>
      <c r="H73" s="2632"/>
      <c r="I73" s="2632"/>
    </row>
    <row r="74" spans="1:9">
      <c r="A74" s="3730"/>
      <c r="B74" s="3709"/>
      <c r="C74" s="3676"/>
      <c r="D74" s="2633" t="s">
        <v>395</v>
      </c>
      <c r="E74" s="2635"/>
      <c r="F74" s="2635"/>
      <c r="G74" s="2635"/>
      <c r="H74" s="2635"/>
      <c r="I74" s="2635"/>
    </row>
    <row r="75" spans="1:9">
      <c r="A75" s="3730"/>
      <c r="B75" s="3710"/>
      <c r="C75" s="3677"/>
      <c r="D75" s="2634" t="s">
        <v>396</v>
      </c>
      <c r="E75" s="2652"/>
      <c r="F75" s="2652"/>
      <c r="G75" s="2652"/>
      <c r="H75" s="2652"/>
      <c r="I75" s="2652"/>
    </row>
    <row r="76" spans="1:9">
      <c r="A76" s="3730"/>
      <c r="B76" s="3709" t="s">
        <v>631</v>
      </c>
      <c r="C76" s="3676" t="s">
        <v>613</v>
      </c>
      <c r="D76" s="2629" t="s">
        <v>634</v>
      </c>
      <c r="E76" s="2630"/>
      <c r="F76" s="2630"/>
      <c r="G76" s="2630"/>
      <c r="H76" s="2630"/>
      <c r="I76" s="2630"/>
    </row>
    <row r="77" spans="1:9">
      <c r="A77" s="3730"/>
      <c r="B77" s="3709"/>
      <c r="C77" s="3676"/>
      <c r="D77" s="2633" t="s">
        <v>395</v>
      </c>
      <c r="E77" s="2671"/>
      <c r="F77" s="2671"/>
      <c r="G77" s="2671"/>
      <c r="H77" s="2671"/>
      <c r="I77" s="2671"/>
    </row>
    <row r="78" spans="1:9">
      <c r="A78" s="3730"/>
      <c r="B78" s="3709"/>
      <c r="C78" s="3677"/>
      <c r="D78" s="2634" t="s">
        <v>396</v>
      </c>
      <c r="E78" s="2652"/>
      <c r="F78" s="2652"/>
      <c r="G78" s="2652"/>
      <c r="H78" s="2652"/>
      <c r="I78" s="2652"/>
    </row>
    <row r="79" spans="1:9" ht="15.75" thickBot="1">
      <c r="A79" s="3731"/>
      <c r="B79" s="3678" t="s">
        <v>645</v>
      </c>
      <c r="C79" s="3679"/>
      <c r="D79" s="3680"/>
      <c r="E79" s="2595"/>
      <c r="F79" s="2595"/>
      <c r="G79" s="2595"/>
      <c r="H79" s="2595"/>
      <c r="I79" s="2595"/>
    </row>
    <row r="80" spans="1:9" ht="15" customHeight="1">
      <c r="A80" s="3735" t="s">
        <v>712</v>
      </c>
      <c r="B80" s="3714" t="s">
        <v>608</v>
      </c>
      <c r="C80" s="3715"/>
      <c r="D80" s="3716"/>
      <c r="E80" s="2623"/>
      <c r="F80" s="2623"/>
      <c r="G80" s="2623"/>
      <c r="H80" s="2623"/>
      <c r="I80" s="2623"/>
    </row>
    <row r="81" spans="1:9" ht="45">
      <c r="A81" s="3736"/>
      <c r="B81" s="2670" t="s">
        <v>713</v>
      </c>
      <c r="C81" s="3687" t="s">
        <v>610</v>
      </c>
      <c r="D81" s="3688"/>
      <c r="E81" s="2654"/>
      <c r="F81" s="2655"/>
      <c r="G81" s="2655"/>
      <c r="H81" s="2655"/>
      <c r="I81" s="2655"/>
    </row>
    <row r="82" spans="1:9" ht="15" customHeight="1">
      <c r="A82" s="3736"/>
      <c r="B82" s="3853" t="s">
        <v>714</v>
      </c>
      <c r="C82" s="3689" t="s">
        <v>612</v>
      </c>
      <c r="D82" s="2662" t="s">
        <v>634</v>
      </c>
      <c r="E82" s="2663"/>
      <c r="F82" s="2663"/>
      <c r="G82" s="2663"/>
      <c r="H82" s="2663"/>
      <c r="I82" s="2663"/>
    </row>
    <row r="83" spans="1:9">
      <c r="A83" s="3736"/>
      <c r="B83" s="3727"/>
      <c r="C83" s="3690"/>
      <c r="D83" s="2592" t="s">
        <v>395</v>
      </c>
      <c r="E83" s="2636"/>
      <c r="F83" s="2636"/>
      <c r="G83" s="2636"/>
      <c r="H83" s="2636"/>
      <c r="I83" s="2636"/>
    </row>
    <row r="84" spans="1:9">
      <c r="A84" s="3736"/>
      <c r="B84" s="3728"/>
      <c r="C84" s="3691"/>
      <c r="D84" s="2591" t="s">
        <v>396</v>
      </c>
      <c r="E84" s="2639"/>
      <c r="F84" s="2639"/>
      <c r="G84" s="2639"/>
      <c r="H84" s="2639"/>
      <c r="I84" s="2639"/>
    </row>
    <row r="85" spans="1:9" ht="15" customHeight="1">
      <c r="A85" s="3736"/>
      <c r="B85" s="3747" t="s">
        <v>711</v>
      </c>
      <c r="C85" s="3689" t="s">
        <v>612</v>
      </c>
      <c r="D85" s="2662" t="s">
        <v>634</v>
      </c>
      <c r="E85" s="2663"/>
      <c r="F85" s="2663"/>
      <c r="G85" s="2663"/>
      <c r="H85" s="2663"/>
      <c r="I85" s="2663"/>
    </row>
    <row r="86" spans="1:9">
      <c r="A86" s="3736"/>
      <c r="B86" s="3727"/>
      <c r="C86" s="3690"/>
      <c r="D86" s="2592" t="s">
        <v>395</v>
      </c>
      <c r="E86" s="2636"/>
      <c r="F86" s="2636"/>
      <c r="G86" s="2636"/>
      <c r="H86" s="2636"/>
      <c r="I86" s="2636"/>
    </row>
    <row r="87" spans="1:9">
      <c r="A87" s="3736"/>
      <c r="B87" s="3728"/>
      <c r="C87" s="3691"/>
      <c r="D87" s="2591" t="s">
        <v>396</v>
      </c>
      <c r="E87" s="2639"/>
      <c r="F87" s="2639"/>
      <c r="G87" s="2639"/>
      <c r="H87" s="2639"/>
      <c r="I87" s="2639"/>
    </row>
    <row r="88" spans="1:9" ht="15" customHeight="1">
      <c r="A88" s="3736"/>
      <c r="B88" s="3853" t="s">
        <v>714</v>
      </c>
      <c r="C88" s="3676" t="s">
        <v>613</v>
      </c>
      <c r="D88" s="2629" t="s">
        <v>634</v>
      </c>
      <c r="E88" s="2630"/>
      <c r="F88" s="2630"/>
      <c r="G88" s="2630"/>
      <c r="H88" s="2630"/>
      <c r="I88" s="2630"/>
    </row>
    <row r="89" spans="1:9">
      <c r="A89" s="3736"/>
      <c r="B89" s="3727"/>
      <c r="C89" s="3676"/>
      <c r="D89" s="2633" t="s">
        <v>395</v>
      </c>
      <c r="E89" s="2635"/>
      <c r="F89" s="2635"/>
      <c r="G89" s="2635"/>
      <c r="H89" s="2635"/>
      <c r="I89" s="2635"/>
    </row>
    <row r="90" spans="1:9">
      <c r="A90" s="3736"/>
      <c r="B90" s="3728"/>
      <c r="C90" s="3676"/>
      <c r="D90" s="2672" t="s">
        <v>396</v>
      </c>
      <c r="E90" s="2671"/>
      <c r="F90" s="2671"/>
      <c r="G90" s="2671"/>
      <c r="H90" s="2671"/>
      <c r="I90" s="2671"/>
    </row>
    <row r="91" spans="1:9">
      <c r="A91" s="3736"/>
      <c r="B91" s="3747" t="s">
        <v>711</v>
      </c>
      <c r="C91" s="3675" t="s">
        <v>613</v>
      </c>
      <c r="D91" s="2650" t="s">
        <v>634</v>
      </c>
      <c r="E91" s="2632"/>
      <c r="F91" s="2632"/>
      <c r="G91" s="2632"/>
      <c r="H91" s="2632"/>
      <c r="I91" s="2632"/>
    </row>
    <row r="92" spans="1:9">
      <c r="A92" s="3736"/>
      <c r="B92" s="3727"/>
      <c r="C92" s="3676"/>
      <c r="D92" s="2633" t="s">
        <v>395</v>
      </c>
      <c r="E92" s="2635"/>
      <c r="F92" s="2635"/>
      <c r="G92" s="2635"/>
      <c r="H92" s="2635"/>
      <c r="I92" s="2635"/>
    </row>
    <row r="93" spans="1:9">
      <c r="A93" s="3736"/>
      <c r="B93" s="3728"/>
      <c r="C93" s="3677"/>
      <c r="D93" s="2634" t="s">
        <v>396</v>
      </c>
      <c r="E93" s="2652"/>
      <c r="F93" s="2652"/>
      <c r="G93" s="2652"/>
      <c r="H93" s="2652"/>
      <c r="I93" s="2652"/>
    </row>
    <row r="94" spans="1:9" ht="15.75" thickBot="1">
      <c r="A94" s="3737"/>
      <c r="B94" s="3678" t="s">
        <v>645</v>
      </c>
      <c r="C94" s="3679"/>
      <c r="D94" s="3680"/>
      <c r="E94" s="2813"/>
      <c r="F94" s="2813"/>
      <c r="G94" s="2813"/>
      <c r="H94" s="2813"/>
      <c r="I94" s="2813"/>
    </row>
    <row r="95" spans="1:9" ht="15.75" thickBot="1">
      <c r="A95" s="3739" t="s">
        <v>632</v>
      </c>
      <c r="B95" s="3740"/>
      <c r="C95" s="3740"/>
      <c r="D95" s="3741"/>
      <c r="E95" s="2622"/>
      <c r="F95" s="2622"/>
      <c r="G95" s="2622"/>
      <c r="H95" s="2622"/>
      <c r="I95" s="2622"/>
    </row>
    <row r="96" spans="1:9" ht="15.75" thickBot="1">
      <c r="A96" s="3742" t="s">
        <v>646</v>
      </c>
      <c r="B96" s="3740"/>
      <c r="C96" s="3740"/>
      <c r="D96" s="3741"/>
      <c r="E96" s="2815"/>
      <c r="F96" s="2815"/>
      <c r="G96" s="2815"/>
      <c r="H96" s="2815"/>
      <c r="I96" s="2815"/>
    </row>
  </sheetData>
  <mergeCells count="70">
    <mergeCell ref="A96:D96"/>
    <mergeCell ref="B76:B78"/>
    <mergeCell ref="C76:C78"/>
    <mergeCell ref="A80:A94"/>
    <mergeCell ref="B80:D80"/>
    <mergeCell ref="C81:D81"/>
    <mergeCell ref="B82:B84"/>
    <mergeCell ref="C82:C84"/>
    <mergeCell ref="B85:B87"/>
    <mergeCell ref="C85:C87"/>
    <mergeCell ref="B88:B90"/>
    <mergeCell ref="C88:C90"/>
    <mergeCell ref="B91:B93"/>
    <mergeCell ref="C91:C93"/>
    <mergeCell ref="B94:D94"/>
    <mergeCell ref="A95:D95"/>
    <mergeCell ref="A59:A79"/>
    <mergeCell ref="B59:D59"/>
    <mergeCell ref="C60:D60"/>
    <mergeCell ref="B61:B63"/>
    <mergeCell ref="C61:C63"/>
    <mergeCell ref="B64:B66"/>
    <mergeCell ref="C64:C66"/>
    <mergeCell ref="B67:B69"/>
    <mergeCell ref="C67:C69"/>
    <mergeCell ref="B79:D79"/>
    <mergeCell ref="B70:B72"/>
    <mergeCell ref="C70:C72"/>
    <mergeCell ref="B73:B75"/>
    <mergeCell ref="C73:C75"/>
    <mergeCell ref="C40:C42"/>
    <mergeCell ref="B43:D43"/>
    <mergeCell ref="A44:A58"/>
    <mergeCell ref="B44:D44"/>
    <mergeCell ref="C45:D45"/>
    <mergeCell ref="A35:A43"/>
    <mergeCell ref="B37:B42"/>
    <mergeCell ref="C37:C39"/>
    <mergeCell ref="B52:B54"/>
    <mergeCell ref="C52:C54"/>
    <mergeCell ref="B55:B57"/>
    <mergeCell ref="C55:C57"/>
    <mergeCell ref="B35:D35"/>
    <mergeCell ref="C36:D36"/>
    <mergeCell ref="B58:D58"/>
    <mergeCell ref="E45:I45"/>
    <mergeCell ref="B46:B48"/>
    <mergeCell ref="C46:C48"/>
    <mergeCell ref="B49:B51"/>
    <mergeCell ref="C49:C51"/>
    <mergeCell ref="A26:A34"/>
    <mergeCell ref="B26:D26"/>
    <mergeCell ref="C27:D27"/>
    <mergeCell ref="B28:B33"/>
    <mergeCell ref="C28:C30"/>
    <mergeCell ref="C31:C33"/>
    <mergeCell ref="B34:D34"/>
    <mergeCell ref="C10:D10"/>
    <mergeCell ref="A11:A25"/>
    <mergeCell ref="B11:D11"/>
    <mergeCell ref="C12:D12"/>
    <mergeCell ref="B13:B15"/>
    <mergeCell ref="C13:C15"/>
    <mergeCell ref="B16:B18"/>
    <mergeCell ref="C16:C18"/>
    <mergeCell ref="B19:B21"/>
    <mergeCell ref="C19:C21"/>
    <mergeCell ref="B22:B24"/>
    <mergeCell ref="C22:C24"/>
    <mergeCell ref="B25:D25"/>
  </mergeCells>
  <pageMargins left="0.70866141732283472" right="0.70866141732283472" top="0.74803149606299213" bottom="0.74803149606299213" header="0.31496062992125984" footer="0.31496062992125984"/>
  <pageSetup paperSize="8" scale="62" orientation="portrait" r:id="rId1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selection activeCell="A85" sqref="A85:AG88"/>
    </sheetView>
  </sheetViews>
  <sheetFormatPr defaultRowHeight="15"/>
  <cols>
    <col min="1" max="1" width="12.85546875" style="2677" customWidth="1"/>
    <col min="2" max="21" width="9.5703125" style="2677" customWidth="1"/>
    <col min="22" max="22" width="9" style="2677" customWidth="1"/>
    <col min="23" max="23" width="6.7109375" style="2677" customWidth="1"/>
    <col min="24" max="24" width="7.42578125" style="2677" customWidth="1"/>
    <col min="25" max="41" width="9.5703125" style="2677" customWidth="1"/>
    <col min="42" max="43" width="7.5703125" style="2677" customWidth="1"/>
    <col min="44" max="16384" width="9.140625" style="2677"/>
  </cols>
  <sheetData>
    <row r="1" spans="1:21" ht="18.75">
      <c r="A1" s="2724" t="s">
        <v>662</v>
      </c>
    </row>
    <row r="2" spans="1:21" ht="17.25" customHeight="1">
      <c r="B2" s="2725" t="s">
        <v>663</v>
      </c>
      <c r="C2" s="2726" t="s">
        <v>664</v>
      </c>
    </row>
    <row r="3" spans="1:21" ht="17.25" customHeight="1">
      <c r="A3" s="2676"/>
    </row>
    <row r="4" spans="1:21" ht="17.25" customHeight="1">
      <c r="A4" s="2676"/>
      <c r="B4" s="3755" t="s">
        <v>665</v>
      </c>
      <c r="C4" s="3756"/>
      <c r="D4" s="3756"/>
      <c r="E4" s="3756"/>
      <c r="F4" s="3756"/>
      <c r="G4" s="3756"/>
      <c r="H4" s="3756"/>
      <c r="I4" s="3756"/>
      <c r="J4" s="3756"/>
      <c r="K4" s="3756"/>
      <c r="L4" s="3756"/>
      <c r="M4" s="3756"/>
      <c r="N4" s="3756"/>
      <c r="O4" s="3756"/>
      <c r="P4" s="3756"/>
      <c r="Q4" s="3756"/>
      <c r="R4" s="3756"/>
      <c r="S4" s="3756"/>
      <c r="T4" s="3756"/>
      <c r="U4" s="3756"/>
    </row>
    <row r="5" spans="1:21" ht="17.25" customHeight="1">
      <c r="A5" s="2727" t="s">
        <v>666</v>
      </c>
      <c r="B5" s="3752">
        <v>0</v>
      </c>
      <c r="C5" s="3752"/>
      <c r="D5" s="3752">
        <v>1</v>
      </c>
      <c r="E5" s="3752"/>
      <c r="F5" s="3752">
        <v>2</v>
      </c>
      <c r="G5" s="3752"/>
      <c r="H5" s="3752">
        <v>3</v>
      </c>
      <c r="I5" s="3752"/>
      <c r="J5" s="3752">
        <v>4</v>
      </c>
      <c r="K5" s="3752"/>
      <c r="L5" s="3752">
        <v>5</v>
      </c>
      <c r="M5" s="3752"/>
      <c r="N5" s="3752">
        <v>6</v>
      </c>
      <c r="O5" s="3752"/>
      <c r="P5" s="3752">
        <v>7</v>
      </c>
      <c r="Q5" s="3752"/>
      <c r="R5" s="3752">
        <v>8</v>
      </c>
      <c r="S5" s="3752"/>
      <c r="T5" s="3752">
        <v>9</v>
      </c>
      <c r="U5" s="3752"/>
    </row>
    <row r="6" spans="1:21" ht="17.25" customHeight="1">
      <c r="A6" s="2676"/>
      <c r="B6" s="2728" t="s">
        <v>667</v>
      </c>
      <c r="C6" s="2729" t="s">
        <v>668</v>
      </c>
      <c r="D6" s="2729" t="s">
        <v>669</v>
      </c>
      <c r="E6" s="2729" t="s">
        <v>668</v>
      </c>
      <c r="F6" s="2729" t="s">
        <v>669</v>
      </c>
      <c r="G6" s="2729" t="s">
        <v>668</v>
      </c>
      <c r="H6" s="2729" t="s">
        <v>669</v>
      </c>
      <c r="I6" s="2729" t="s">
        <v>668</v>
      </c>
      <c r="J6" s="2729" t="s">
        <v>669</v>
      </c>
      <c r="K6" s="2729" t="s">
        <v>668</v>
      </c>
      <c r="L6" s="2729" t="s">
        <v>669</v>
      </c>
      <c r="M6" s="2729" t="s">
        <v>668</v>
      </c>
      <c r="N6" s="2729" t="s">
        <v>669</v>
      </c>
      <c r="O6" s="2729" t="s">
        <v>668</v>
      </c>
      <c r="P6" s="2729" t="s">
        <v>669</v>
      </c>
      <c r="Q6" s="2729" t="s">
        <v>668</v>
      </c>
      <c r="R6" s="2729" t="s">
        <v>669</v>
      </c>
      <c r="S6" s="2729" t="s">
        <v>668</v>
      </c>
      <c r="T6" s="2729" t="s">
        <v>669</v>
      </c>
      <c r="U6" s="2729" t="s">
        <v>668</v>
      </c>
    </row>
    <row r="7" spans="1:21" ht="17.25" customHeight="1">
      <c r="A7" s="2730" t="s">
        <v>670</v>
      </c>
      <c r="B7" s="3753"/>
      <c r="C7" s="3754"/>
      <c r="D7" s="3754"/>
      <c r="E7" s="3754"/>
      <c r="F7" s="3754"/>
      <c r="G7" s="3754"/>
      <c r="H7" s="3754"/>
      <c r="I7" s="3754"/>
      <c r="J7" s="3754"/>
      <c r="K7" s="3754"/>
      <c r="L7" s="3754"/>
      <c r="M7" s="3754"/>
      <c r="N7" s="3754"/>
      <c r="O7" s="3754"/>
      <c r="P7" s="3754"/>
      <c r="Q7" s="3754"/>
      <c r="R7" s="3754"/>
      <c r="S7" s="3754"/>
      <c r="T7" s="3754"/>
      <c r="U7" s="3754"/>
    </row>
    <row r="8" spans="1:21" ht="17.25" customHeight="1">
      <c r="A8" s="2720">
        <v>1995</v>
      </c>
      <c r="B8" s="2721"/>
      <c r="C8" s="2721"/>
      <c r="D8" s="2710" t="s">
        <v>663</v>
      </c>
      <c r="E8" s="2710" t="s">
        <v>663</v>
      </c>
      <c r="F8" s="2710" t="s">
        <v>663</v>
      </c>
      <c r="G8" s="2710" t="s">
        <v>663</v>
      </c>
      <c r="H8" s="2710" t="s">
        <v>663</v>
      </c>
      <c r="I8" s="2710" t="s">
        <v>663</v>
      </c>
      <c r="J8" s="2710" t="s">
        <v>663</v>
      </c>
      <c r="K8" s="2710" t="s">
        <v>663</v>
      </c>
      <c r="L8" s="2710" t="s">
        <v>663</v>
      </c>
      <c r="M8" s="2710" t="s">
        <v>663</v>
      </c>
      <c r="N8" s="2710" t="s">
        <v>663</v>
      </c>
      <c r="O8" s="2710" t="s">
        <v>663</v>
      </c>
      <c r="P8" s="2710" t="s">
        <v>663</v>
      </c>
      <c r="Q8" s="2710" t="s">
        <v>663</v>
      </c>
      <c r="R8" s="2710" t="s">
        <v>663</v>
      </c>
      <c r="S8" s="2710" t="s">
        <v>663</v>
      </c>
      <c r="T8" s="2710" t="s">
        <v>663</v>
      </c>
      <c r="U8" s="2710" t="s">
        <v>663</v>
      </c>
    </row>
    <row r="9" spans="1:21" ht="17.25" customHeight="1">
      <c r="A9" s="2720">
        <v>1996</v>
      </c>
      <c r="D9" s="2721"/>
      <c r="E9" s="2721"/>
      <c r="F9" s="2710" t="s">
        <v>663</v>
      </c>
      <c r="G9" s="2710" t="s">
        <v>663</v>
      </c>
      <c r="H9" s="2710" t="s">
        <v>663</v>
      </c>
      <c r="I9" s="2710" t="s">
        <v>663</v>
      </c>
      <c r="J9" s="2710" t="s">
        <v>663</v>
      </c>
      <c r="K9" s="2710" t="s">
        <v>663</v>
      </c>
      <c r="L9" s="2710" t="s">
        <v>663</v>
      </c>
      <c r="M9" s="2710" t="s">
        <v>663</v>
      </c>
      <c r="N9" s="2710" t="s">
        <v>663</v>
      </c>
      <c r="O9" s="2710" t="s">
        <v>663</v>
      </c>
      <c r="P9" s="2710" t="s">
        <v>663</v>
      </c>
      <c r="Q9" s="2710" t="s">
        <v>663</v>
      </c>
      <c r="R9" s="2710" t="s">
        <v>663</v>
      </c>
      <c r="S9" s="2710" t="s">
        <v>663</v>
      </c>
      <c r="T9" s="2710" t="s">
        <v>663</v>
      </c>
      <c r="U9" s="2710" t="s">
        <v>663</v>
      </c>
    </row>
    <row r="10" spans="1:21" ht="17.25" customHeight="1">
      <c r="A10" s="2720">
        <v>1997</v>
      </c>
      <c r="F10" s="2721"/>
      <c r="G10" s="2721"/>
      <c r="H10" s="2710" t="s">
        <v>663</v>
      </c>
      <c r="I10" s="2710" t="s">
        <v>663</v>
      </c>
      <c r="J10" s="2710" t="s">
        <v>663</v>
      </c>
      <c r="K10" s="2710" t="s">
        <v>663</v>
      </c>
      <c r="L10" s="2710" t="s">
        <v>663</v>
      </c>
      <c r="M10" s="2710" t="s">
        <v>663</v>
      </c>
      <c r="N10" s="2710" t="s">
        <v>663</v>
      </c>
      <c r="O10" s="2710" t="s">
        <v>663</v>
      </c>
      <c r="P10" s="2710" t="s">
        <v>663</v>
      </c>
      <c r="Q10" s="2710" t="s">
        <v>663</v>
      </c>
      <c r="R10" s="2710" t="s">
        <v>663</v>
      </c>
      <c r="S10" s="2710" t="s">
        <v>663</v>
      </c>
      <c r="T10" s="2710" t="s">
        <v>663</v>
      </c>
      <c r="U10" s="2710" t="s">
        <v>663</v>
      </c>
    </row>
    <row r="11" spans="1:21" ht="17.25" customHeight="1">
      <c r="A11" s="2720">
        <v>1998</v>
      </c>
      <c r="H11" s="2721"/>
      <c r="I11" s="2721"/>
      <c r="J11" s="2710" t="s">
        <v>663</v>
      </c>
      <c r="K11" s="2710" t="s">
        <v>663</v>
      </c>
      <c r="L11" s="2710" t="s">
        <v>663</v>
      </c>
      <c r="M11" s="2710" t="s">
        <v>663</v>
      </c>
      <c r="N11" s="2710" t="s">
        <v>663</v>
      </c>
      <c r="O11" s="2710" t="s">
        <v>663</v>
      </c>
      <c r="P11" s="2710" t="s">
        <v>663</v>
      </c>
      <c r="Q11" s="2710" t="s">
        <v>663</v>
      </c>
      <c r="R11" s="2710" t="s">
        <v>663</v>
      </c>
      <c r="S11" s="2710" t="s">
        <v>663</v>
      </c>
      <c r="T11" s="2710" t="s">
        <v>663</v>
      </c>
      <c r="U11" s="2710" t="s">
        <v>663</v>
      </c>
    </row>
    <row r="12" spans="1:21" ht="17.25" customHeight="1">
      <c r="A12" s="2720">
        <v>1999</v>
      </c>
      <c r="J12" s="2721"/>
      <c r="K12" s="2721"/>
      <c r="L12" s="2710" t="s">
        <v>663</v>
      </c>
      <c r="M12" s="2710" t="s">
        <v>663</v>
      </c>
      <c r="N12" s="2710" t="s">
        <v>663</v>
      </c>
      <c r="O12" s="2710" t="s">
        <v>663</v>
      </c>
      <c r="P12" s="2710" t="s">
        <v>663</v>
      </c>
      <c r="Q12" s="2710" t="s">
        <v>663</v>
      </c>
      <c r="R12" s="2710" t="s">
        <v>663</v>
      </c>
      <c r="S12" s="2710" t="s">
        <v>663</v>
      </c>
      <c r="T12" s="2710" t="s">
        <v>663</v>
      </c>
      <c r="U12" s="2710" t="s">
        <v>663</v>
      </c>
    </row>
    <row r="13" spans="1:21" ht="17.25" customHeight="1">
      <c r="A13" s="2720">
        <v>2000</v>
      </c>
      <c r="L13" s="2721"/>
      <c r="M13" s="2721"/>
      <c r="N13" s="2710" t="s">
        <v>663</v>
      </c>
      <c r="O13" s="2710" t="s">
        <v>663</v>
      </c>
      <c r="P13" s="2710" t="s">
        <v>663</v>
      </c>
      <c r="Q13" s="2710" t="s">
        <v>663</v>
      </c>
      <c r="R13" s="2710" t="s">
        <v>663</v>
      </c>
      <c r="S13" s="2710" t="s">
        <v>663</v>
      </c>
      <c r="T13" s="2710" t="s">
        <v>663</v>
      </c>
      <c r="U13" s="2710" t="s">
        <v>663</v>
      </c>
    </row>
    <row r="14" spans="1:21" ht="17.25" customHeight="1">
      <c r="A14" s="2720">
        <v>2001</v>
      </c>
      <c r="N14" s="2721"/>
      <c r="O14" s="2721"/>
      <c r="P14" s="2710" t="s">
        <v>663</v>
      </c>
      <c r="Q14" s="2710" t="s">
        <v>663</v>
      </c>
      <c r="R14" s="2710" t="s">
        <v>663</v>
      </c>
      <c r="S14" s="2710" t="s">
        <v>663</v>
      </c>
      <c r="T14" s="2710" t="s">
        <v>663</v>
      </c>
      <c r="U14" s="2710" t="s">
        <v>663</v>
      </c>
    </row>
    <row r="15" spans="1:21" ht="17.25" customHeight="1">
      <c r="A15" s="2720">
        <v>2002</v>
      </c>
      <c r="P15" s="2721"/>
      <c r="Q15" s="2721"/>
      <c r="R15" s="2710" t="s">
        <v>663</v>
      </c>
      <c r="S15" s="2710" t="s">
        <v>663</v>
      </c>
      <c r="T15" s="2710" t="s">
        <v>663</v>
      </c>
      <c r="U15" s="2710" t="s">
        <v>663</v>
      </c>
    </row>
    <row r="16" spans="1:21" ht="17.25" customHeight="1">
      <c r="A16" s="2720">
        <v>2003</v>
      </c>
      <c r="R16" s="2721"/>
      <c r="S16" s="2721"/>
      <c r="T16" s="2710" t="s">
        <v>663</v>
      </c>
      <c r="U16" s="2710" t="s">
        <v>663</v>
      </c>
    </row>
    <row r="17" spans="1:21" ht="17.25" customHeight="1">
      <c r="A17" s="2720">
        <v>2004</v>
      </c>
      <c r="T17" s="2721"/>
      <c r="U17" s="2721"/>
    </row>
    <row r="18" spans="1:21" ht="17.25" customHeight="1">
      <c r="A18" s="2720">
        <v>2005</v>
      </c>
    </row>
    <row r="19" spans="1:21" ht="17.25" customHeight="1">
      <c r="A19" s="2720">
        <v>2006</v>
      </c>
    </row>
    <row r="20" spans="1:21" ht="17.25" customHeight="1">
      <c r="A20" s="2720">
        <v>2007</v>
      </c>
    </row>
    <row r="21" spans="1:21" ht="17.25" customHeight="1">
      <c r="A21" s="2720">
        <v>2008</v>
      </c>
    </row>
    <row r="22" spans="1:21" ht="17.25" customHeight="1">
      <c r="A22" s="2731">
        <v>2009</v>
      </c>
    </row>
    <row r="23" spans="1:21" ht="17.25" customHeight="1">
      <c r="A23" s="2720">
        <v>2010</v>
      </c>
    </row>
    <row r="24" spans="1:21" ht="17.25" customHeight="1">
      <c r="A24" s="2720">
        <v>2011</v>
      </c>
    </row>
    <row r="25" spans="1:21" ht="17.25" customHeight="1">
      <c r="A25" s="2720">
        <v>2012</v>
      </c>
    </row>
    <row r="26" spans="1:21" ht="17.25" customHeight="1">
      <c r="A26" s="2720">
        <v>2013</v>
      </c>
    </row>
    <row r="27" spans="1:21" ht="17.25" customHeight="1">
      <c r="A27" s="2720">
        <v>2014</v>
      </c>
    </row>
    <row r="28" spans="1:21" ht="17.25" customHeight="1">
      <c r="A28" s="2706">
        <v>2015</v>
      </c>
      <c r="B28" s="2732" t="s">
        <v>663</v>
      </c>
      <c r="C28" s="2733" t="s">
        <v>663</v>
      </c>
      <c r="D28" s="2734"/>
      <c r="E28" s="2734"/>
      <c r="F28" s="2729"/>
      <c r="G28" s="2729"/>
      <c r="H28" s="2729"/>
      <c r="I28" s="2729"/>
      <c r="J28" s="2729"/>
      <c r="K28" s="2729"/>
      <c r="L28" s="2729"/>
      <c r="M28" s="2729"/>
      <c r="N28" s="2729"/>
      <c r="O28" s="2729"/>
      <c r="P28" s="2729"/>
      <c r="Q28" s="2729"/>
      <c r="R28" s="2729"/>
      <c r="S28" s="2729"/>
      <c r="T28" s="2729"/>
      <c r="U28" s="2729"/>
    </row>
  </sheetData>
  <mergeCells count="12">
    <mergeCell ref="T5:U5"/>
    <mergeCell ref="B7:U7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8"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"/>
  <sheetViews>
    <sheetView workbookViewId="0">
      <selection activeCell="A85" sqref="A85:AG88"/>
    </sheetView>
  </sheetViews>
  <sheetFormatPr defaultColWidth="8.7109375" defaultRowHeight="15"/>
  <cols>
    <col min="1" max="1" width="33" style="2677" customWidth="1"/>
    <col min="2" max="2" width="57.85546875" style="2677" bestFit="1" customWidth="1"/>
    <col min="3" max="3" width="6.85546875" style="2735" customWidth="1"/>
    <col min="4" max="23" width="6.85546875" style="2677" customWidth="1"/>
    <col min="24" max="16384" width="8.7109375" style="2677"/>
  </cols>
  <sheetData>
    <row r="1" spans="1:23" ht="27.95" customHeight="1">
      <c r="A1" s="2724" t="s">
        <v>671</v>
      </c>
    </row>
    <row r="2" spans="1:23" ht="27.95" customHeight="1">
      <c r="A2" s="2724"/>
      <c r="C2" s="3757" t="s">
        <v>670</v>
      </c>
      <c r="D2" s="3757"/>
      <c r="E2" s="3757"/>
      <c r="F2" s="3757"/>
      <c r="G2" s="3757"/>
      <c r="H2" s="3757"/>
      <c r="I2" s="3757"/>
      <c r="J2" s="3757"/>
      <c r="K2" s="3757"/>
      <c r="L2" s="3757"/>
      <c r="M2" s="3757"/>
      <c r="N2" s="3757"/>
      <c r="O2" s="3757"/>
      <c r="P2" s="3757"/>
      <c r="Q2" s="3757"/>
      <c r="R2" s="3757"/>
      <c r="S2" s="3757"/>
      <c r="T2" s="3757"/>
      <c r="U2" s="3757"/>
      <c r="V2" s="3757"/>
      <c r="W2" s="3757"/>
    </row>
    <row r="3" spans="1:23" ht="25.5" customHeight="1">
      <c r="A3" s="2736"/>
      <c r="B3" s="2736"/>
      <c r="C3" s="2737">
        <v>1995</v>
      </c>
      <c r="D3" s="2738">
        <v>1996</v>
      </c>
      <c r="E3" s="2738">
        <v>1997</v>
      </c>
      <c r="F3" s="2737">
        <v>1998</v>
      </c>
      <c r="G3" s="2738">
        <v>1999</v>
      </c>
      <c r="H3" s="2738">
        <v>2000</v>
      </c>
      <c r="I3" s="2737">
        <v>2001</v>
      </c>
      <c r="J3" s="2738">
        <v>2002</v>
      </c>
      <c r="K3" s="2738">
        <v>2003</v>
      </c>
      <c r="L3" s="2737">
        <v>2004</v>
      </c>
      <c r="M3" s="2738">
        <v>2005</v>
      </c>
      <c r="N3" s="2738">
        <v>2006</v>
      </c>
      <c r="O3" s="2737">
        <v>2007</v>
      </c>
      <c r="P3" s="2738">
        <v>2008</v>
      </c>
      <c r="Q3" s="2738">
        <v>2009</v>
      </c>
      <c r="R3" s="2737">
        <v>2010</v>
      </c>
      <c r="S3" s="2738">
        <v>2011</v>
      </c>
      <c r="T3" s="2738">
        <v>2012</v>
      </c>
      <c r="U3" s="2737">
        <v>2013</v>
      </c>
      <c r="V3" s="2737">
        <v>2014</v>
      </c>
      <c r="W3" s="2737">
        <v>2015</v>
      </c>
    </row>
    <row r="4" spans="1:23" ht="18" customHeight="1">
      <c r="A4" s="2739" t="s">
        <v>672</v>
      </c>
      <c r="B4" s="2704" t="s">
        <v>673</v>
      </c>
      <c r="C4" s="2740"/>
      <c r="D4" s="2740"/>
      <c r="E4" s="2740"/>
      <c r="F4" s="2740"/>
      <c r="G4" s="2740"/>
      <c r="H4" s="2740"/>
      <c r="I4" s="2740"/>
      <c r="J4" s="2740"/>
      <c r="K4" s="2740"/>
      <c r="L4" s="2740"/>
      <c r="M4" s="2740"/>
      <c r="N4" s="2740"/>
      <c r="O4" s="2740"/>
      <c r="P4" s="2740"/>
      <c r="Q4" s="2740"/>
      <c r="R4" s="2740"/>
      <c r="S4" s="2740"/>
      <c r="T4" s="2740"/>
      <c r="U4" s="2740"/>
      <c r="V4" s="2740"/>
      <c r="W4" s="2740"/>
    </row>
    <row r="5" spans="1:23" ht="18" customHeight="1">
      <c r="A5" s="2739"/>
      <c r="B5" s="2704"/>
      <c r="C5" s="2740"/>
      <c r="D5" s="2704"/>
      <c r="E5" s="2704"/>
      <c r="F5" s="2704"/>
      <c r="G5" s="2704"/>
      <c r="H5" s="2704"/>
      <c r="I5" s="2704"/>
      <c r="J5" s="2704"/>
      <c r="K5" s="2704"/>
      <c r="L5" s="2704"/>
      <c r="M5" s="2704"/>
      <c r="N5" s="2704"/>
      <c r="O5" s="2704"/>
      <c r="P5" s="2704"/>
      <c r="Q5" s="2704"/>
      <c r="R5" s="2704"/>
      <c r="S5" s="2704"/>
      <c r="T5" s="2704"/>
      <c r="U5" s="2704"/>
      <c r="V5" s="2704"/>
      <c r="W5" s="2704"/>
    </row>
    <row r="6" spans="1:23" ht="18" customHeight="1">
      <c r="A6" s="2739" t="s">
        <v>674</v>
      </c>
      <c r="B6" s="2704" t="s">
        <v>675</v>
      </c>
      <c r="C6" s="2740"/>
      <c r="D6" s="2740"/>
      <c r="E6" s="2740"/>
      <c r="F6" s="2740"/>
      <c r="G6" s="2740"/>
      <c r="H6" s="2740"/>
      <c r="I6" s="2740"/>
      <c r="J6" s="2740"/>
      <c r="K6" s="2740"/>
      <c r="L6" s="2740"/>
      <c r="M6" s="2740"/>
      <c r="N6" s="2740"/>
      <c r="O6" s="2740"/>
      <c r="P6" s="2740"/>
      <c r="Q6" s="2740"/>
      <c r="R6" s="2740"/>
      <c r="S6" s="2740"/>
      <c r="T6" s="2740"/>
      <c r="U6" s="2740"/>
      <c r="V6" s="2740"/>
      <c r="W6" s="2740"/>
    </row>
    <row r="7" spans="1:23" ht="18" customHeight="1">
      <c r="A7" s="2739"/>
      <c r="B7" s="2704"/>
      <c r="C7" s="2740"/>
      <c r="D7" s="2704"/>
      <c r="E7" s="2704"/>
      <c r="F7" s="2704"/>
      <c r="G7" s="2704"/>
      <c r="H7" s="2704"/>
      <c r="I7" s="2704"/>
      <c r="J7" s="2704"/>
      <c r="K7" s="2704"/>
      <c r="L7" s="2704"/>
      <c r="M7" s="2704"/>
      <c r="N7" s="2704"/>
      <c r="O7" s="2704"/>
      <c r="P7" s="2704"/>
      <c r="Q7" s="2704"/>
      <c r="R7" s="2704"/>
      <c r="S7" s="2704"/>
      <c r="T7" s="2704"/>
      <c r="U7" s="2704"/>
      <c r="V7" s="2704"/>
      <c r="W7" s="2704"/>
    </row>
    <row r="8" spans="1:23" ht="18" customHeight="1">
      <c r="A8" s="2739" t="s">
        <v>676</v>
      </c>
      <c r="B8" s="2704" t="s">
        <v>677</v>
      </c>
      <c r="C8" s="2740"/>
      <c r="D8" s="2740"/>
      <c r="E8" s="2740"/>
      <c r="F8" s="2740"/>
      <c r="G8" s="2740"/>
      <c r="H8" s="2740"/>
      <c r="I8" s="2740"/>
      <c r="J8" s="2740"/>
      <c r="K8" s="2740"/>
      <c r="L8" s="2740"/>
      <c r="M8" s="2740"/>
      <c r="N8" s="2740"/>
      <c r="O8" s="2740"/>
      <c r="P8" s="2740"/>
      <c r="Q8" s="2740"/>
      <c r="R8" s="2740"/>
      <c r="S8" s="2740"/>
      <c r="T8" s="2740"/>
      <c r="U8" s="2740"/>
      <c r="V8" s="2740"/>
      <c r="W8" s="2740"/>
    </row>
    <row r="9" spans="1:23" ht="18" customHeight="1">
      <c r="A9" s="2739"/>
      <c r="B9" s="2704"/>
      <c r="C9" s="2740"/>
      <c r="D9" s="2704"/>
      <c r="E9" s="2704"/>
      <c r="F9" s="2704"/>
      <c r="G9" s="2704"/>
      <c r="H9" s="2704"/>
      <c r="I9" s="2704"/>
      <c r="J9" s="2704"/>
      <c r="K9" s="2704"/>
      <c r="L9" s="2704"/>
      <c r="M9" s="2704"/>
      <c r="N9" s="2704"/>
      <c r="O9" s="2704"/>
      <c r="P9" s="2704"/>
      <c r="Q9" s="2704"/>
      <c r="R9" s="2704"/>
      <c r="S9" s="2704"/>
      <c r="T9" s="2704"/>
      <c r="U9" s="2704"/>
      <c r="V9" s="2704"/>
      <c r="W9" s="2704"/>
    </row>
    <row r="10" spans="1:23" ht="34.5" customHeight="1">
      <c r="A10" s="2739" t="s">
        <v>678</v>
      </c>
      <c r="B10" s="2741" t="s">
        <v>679</v>
      </c>
      <c r="C10" s="2740"/>
      <c r="D10" s="2740"/>
      <c r="E10" s="2740"/>
      <c r="F10" s="2740"/>
      <c r="G10" s="2740"/>
      <c r="H10" s="2740"/>
      <c r="I10" s="2740"/>
      <c r="J10" s="2740"/>
      <c r="K10" s="2740"/>
      <c r="L10" s="2740"/>
      <c r="M10" s="2740"/>
      <c r="N10" s="2740"/>
      <c r="O10" s="2740"/>
      <c r="P10" s="2740"/>
      <c r="Q10" s="2740"/>
      <c r="R10" s="2740"/>
      <c r="S10" s="2740"/>
      <c r="T10" s="2740"/>
      <c r="U10" s="2740"/>
      <c r="V10" s="2740"/>
      <c r="W10" s="2740"/>
    </row>
    <row r="11" spans="1:23" ht="18" customHeight="1">
      <c r="A11" s="2704"/>
      <c r="B11" s="2704"/>
      <c r="C11" s="2740"/>
      <c r="D11" s="2704"/>
      <c r="E11" s="2704"/>
      <c r="F11" s="2704"/>
      <c r="G11" s="2704"/>
      <c r="H11" s="2704"/>
      <c r="I11" s="2704"/>
      <c r="J11" s="2704"/>
      <c r="K11" s="2704"/>
      <c r="L11" s="2704"/>
      <c r="M11" s="2704"/>
      <c r="N11" s="2704"/>
      <c r="O11" s="2704"/>
      <c r="P11" s="2704"/>
      <c r="Q11" s="2704"/>
      <c r="R11" s="2704"/>
      <c r="S11" s="2704"/>
      <c r="T11" s="2704"/>
      <c r="U11" s="2704"/>
      <c r="V11" s="2704"/>
      <c r="W11" s="2704"/>
    </row>
    <row r="12" spans="1:23">
      <c r="A12" s="2704" t="s">
        <v>680</v>
      </c>
      <c r="B12" s="2704"/>
      <c r="C12" s="2740"/>
      <c r="D12" s="2704"/>
      <c r="E12" s="2704"/>
      <c r="F12" s="2704"/>
      <c r="G12" s="2704"/>
      <c r="H12" s="2704"/>
      <c r="I12" s="2704"/>
      <c r="J12" s="2704"/>
      <c r="K12" s="2704"/>
      <c r="L12" s="2704"/>
      <c r="M12" s="2704"/>
      <c r="N12" s="2704"/>
      <c r="O12" s="2704"/>
      <c r="P12" s="2704"/>
      <c r="Q12" s="2704"/>
      <c r="R12" s="2704"/>
      <c r="S12" s="2704"/>
      <c r="T12" s="2704"/>
      <c r="U12" s="2704"/>
      <c r="V12" s="2704"/>
      <c r="W12" s="2704"/>
    </row>
  </sheetData>
  <mergeCells count="1">
    <mergeCell ref="C2:W2"/>
  </mergeCells>
  <pageMargins left="0.7" right="0.7" top="0.75" bottom="0.75" header="0.3" footer="0.3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5"/>
  <sheetViews>
    <sheetView topLeftCell="A61" workbookViewId="0">
      <selection activeCell="C84" sqref="C84:D84"/>
    </sheetView>
  </sheetViews>
  <sheetFormatPr defaultRowHeight="15"/>
  <cols>
    <col min="1" max="1" width="14.140625" style="2677" customWidth="1"/>
    <col min="2" max="2" width="10.7109375" style="2677" customWidth="1"/>
    <col min="3" max="3" width="9.140625" style="2677" customWidth="1"/>
    <col min="4" max="4" width="20" style="2677" customWidth="1"/>
    <col min="5" max="5" width="24.140625" style="2721" customWidth="1"/>
    <col min="6" max="8" width="24.140625" style="2677" customWidth="1"/>
    <col min="9" max="9" width="9.42578125" style="2677" customWidth="1"/>
    <col min="10" max="10" width="8.5703125" style="2677" customWidth="1"/>
    <col min="11" max="11" width="11.7109375" style="2677" customWidth="1"/>
    <col min="12" max="12" width="9.140625" style="2677"/>
    <col min="13" max="13" width="11" style="2677" customWidth="1"/>
    <col min="14" max="17" width="9.140625" style="2677"/>
    <col min="18" max="36" width="10.7109375" style="2677" customWidth="1"/>
    <col min="37" max="37" width="10.42578125" style="2677" customWidth="1"/>
    <col min="38" max="16384" width="9.140625" style="2677"/>
  </cols>
  <sheetData>
    <row r="1" spans="1:19" ht="18.75">
      <c r="A1" s="2676" t="s">
        <v>681</v>
      </c>
      <c r="B1" s="2676"/>
      <c r="S1" s="2676"/>
    </row>
    <row r="2" spans="1:19" ht="18.75">
      <c r="A2" s="2678" t="s">
        <v>76</v>
      </c>
      <c r="B2" s="2678"/>
      <c r="S2" s="2676"/>
    </row>
    <row r="3" spans="1:19" ht="15.75">
      <c r="A3" s="2742" t="s">
        <v>682</v>
      </c>
      <c r="B3" s="2742"/>
    </row>
    <row r="4" spans="1:19" ht="18.75">
      <c r="A4" s="2680" t="s">
        <v>683</v>
      </c>
      <c r="B4" s="2680"/>
    </row>
    <row r="5" spans="1:19" ht="18.75">
      <c r="A5" s="2680"/>
      <c r="B5" s="2680"/>
    </row>
    <row r="6" spans="1:19" ht="30">
      <c r="A6" s="2683"/>
      <c r="B6" s="2683"/>
      <c r="C6" s="2683"/>
      <c r="D6" s="2743" t="s">
        <v>366</v>
      </c>
      <c r="E6" s="2744" t="s">
        <v>165</v>
      </c>
      <c r="F6" s="2745" t="s">
        <v>174</v>
      </c>
      <c r="G6" s="2745" t="s">
        <v>198</v>
      </c>
      <c r="H6" s="2746" t="s">
        <v>195</v>
      </c>
      <c r="I6" s="2747"/>
      <c r="J6" s="2748"/>
    </row>
    <row r="7" spans="1:19" ht="30">
      <c r="A7" s="2683"/>
      <c r="B7" s="2683"/>
      <c r="C7" s="2683"/>
      <c r="D7" s="2749" t="s">
        <v>371</v>
      </c>
      <c r="E7" s="2750" t="s">
        <v>373</v>
      </c>
      <c r="F7" s="2751" t="s">
        <v>173</v>
      </c>
      <c r="G7" s="2751" t="s">
        <v>197</v>
      </c>
      <c r="H7" s="2752" t="s">
        <v>194</v>
      </c>
      <c r="I7" s="2747"/>
      <c r="J7" s="2748"/>
    </row>
    <row r="8" spans="1:19">
      <c r="A8" s="2683"/>
      <c r="B8" s="2683"/>
      <c r="C8" s="2683"/>
      <c r="D8" s="2753" t="s">
        <v>603</v>
      </c>
      <c r="E8" s="2754"/>
      <c r="F8" s="2752"/>
      <c r="G8" s="2752"/>
      <c r="H8" s="2752"/>
      <c r="I8" s="2747"/>
      <c r="J8" s="2748"/>
    </row>
    <row r="9" spans="1:19" ht="15.75" thickBot="1">
      <c r="A9" s="2755" t="s">
        <v>684</v>
      </c>
      <c r="B9" s="2756"/>
      <c r="D9" s="2757"/>
      <c r="E9" s="2758"/>
      <c r="F9" s="2758"/>
      <c r="G9" s="2758"/>
      <c r="H9" s="2758"/>
    </row>
    <row r="10" spans="1:19" ht="15" customHeight="1">
      <c r="A10" s="3775" t="s">
        <v>640</v>
      </c>
      <c r="B10" s="3764" t="s">
        <v>685</v>
      </c>
      <c r="C10" s="3779" t="s">
        <v>686</v>
      </c>
      <c r="D10" s="3780"/>
      <c r="E10" s="2759"/>
      <c r="F10" s="2759"/>
      <c r="G10" s="2759"/>
      <c r="H10" s="2760"/>
      <c r="I10" s="2748"/>
      <c r="J10" s="2748"/>
      <c r="K10" s="2748"/>
      <c r="L10" s="2748"/>
      <c r="M10" s="2748"/>
    </row>
    <row r="11" spans="1:19">
      <c r="A11" s="3776"/>
      <c r="B11" s="3765"/>
      <c r="C11" s="3781" t="s">
        <v>687</v>
      </c>
      <c r="D11" s="3782"/>
      <c r="E11" s="2761"/>
      <c r="F11" s="2761"/>
      <c r="G11" s="2761"/>
      <c r="H11" s="2762"/>
      <c r="I11" s="2748"/>
      <c r="J11" s="2748"/>
      <c r="K11" s="2748"/>
      <c r="L11" s="2748"/>
      <c r="M11" s="2748"/>
    </row>
    <row r="12" spans="1:19">
      <c r="A12" s="3776"/>
      <c r="B12" s="3765"/>
      <c r="C12" s="3781" t="s">
        <v>688</v>
      </c>
      <c r="D12" s="3782"/>
      <c r="E12" s="2761"/>
      <c r="F12" s="2761"/>
      <c r="G12" s="2761"/>
      <c r="H12" s="2762"/>
      <c r="I12" s="2748"/>
      <c r="J12" s="2748"/>
      <c r="K12" s="3758"/>
    </row>
    <row r="13" spans="1:19">
      <c r="A13" s="3776"/>
      <c r="B13" s="3778"/>
      <c r="C13" s="3783" t="s">
        <v>689</v>
      </c>
      <c r="D13" s="3784"/>
      <c r="E13" s="2763"/>
      <c r="F13" s="2763"/>
      <c r="G13" s="2763"/>
      <c r="H13" s="2764"/>
      <c r="I13" s="2748"/>
      <c r="J13" s="2748"/>
      <c r="K13" s="3758"/>
    </row>
    <row r="14" spans="1:19">
      <c r="A14" s="3776"/>
      <c r="B14" s="3772" t="s">
        <v>690</v>
      </c>
      <c r="C14" s="3774" t="s">
        <v>691</v>
      </c>
      <c r="D14" s="2765" t="s">
        <v>692</v>
      </c>
      <c r="E14" s="2766"/>
      <c r="F14" s="2765"/>
      <c r="G14" s="2765"/>
      <c r="H14" s="2767"/>
      <c r="I14" s="2748"/>
      <c r="J14" s="2748"/>
      <c r="K14" s="3758"/>
    </row>
    <row r="15" spans="1:19">
      <c r="A15" s="3776"/>
      <c r="B15" s="3765"/>
      <c r="C15" s="3759"/>
      <c r="D15" s="2768" t="s">
        <v>395</v>
      </c>
      <c r="E15" s="2769"/>
      <c r="F15" s="2705"/>
      <c r="G15" s="2705"/>
      <c r="H15" s="2770"/>
      <c r="I15" s="2748"/>
      <c r="K15" s="3758"/>
    </row>
    <row r="16" spans="1:19">
      <c r="A16" s="3776"/>
      <c r="B16" s="3765"/>
      <c r="C16" s="3759"/>
      <c r="D16" s="2768" t="s">
        <v>396</v>
      </c>
      <c r="E16" s="2769"/>
      <c r="F16" s="2705"/>
      <c r="G16" s="2705"/>
      <c r="H16" s="2770"/>
      <c r="I16" s="2748"/>
      <c r="K16" s="3758"/>
    </row>
    <row r="17" spans="1:11">
      <c r="A17" s="3776"/>
      <c r="B17" s="3765"/>
      <c r="C17" s="3759" t="s">
        <v>693</v>
      </c>
      <c r="D17" s="2765" t="s">
        <v>692</v>
      </c>
      <c r="E17" s="2769"/>
      <c r="F17" s="2705"/>
      <c r="G17" s="2705"/>
      <c r="H17" s="2770"/>
      <c r="I17" s="2748"/>
      <c r="K17" s="3758"/>
    </row>
    <row r="18" spans="1:11">
      <c r="A18" s="3776"/>
      <c r="B18" s="3765"/>
      <c r="C18" s="3759"/>
      <c r="D18" s="2768" t="s">
        <v>395</v>
      </c>
      <c r="E18" s="2769"/>
      <c r="F18" s="2705"/>
      <c r="G18" s="2705"/>
      <c r="H18" s="2770"/>
      <c r="I18" s="2748"/>
      <c r="K18" s="3758"/>
    </row>
    <row r="19" spans="1:11">
      <c r="A19" s="3776"/>
      <c r="B19" s="3765"/>
      <c r="C19" s="3759"/>
      <c r="D19" s="2768" t="s">
        <v>396</v>
      </c>
      <c r="E19" s="2769"/>
      <c r="F19" s="2705"/>
      <c r="G19" s="2705"/>
      <c r="H19" s="2770"/>
      <c r="I19" s="2748"/>
      <c r="K19" s="3758"/>
    </row>
    <row r="20" spans="1:11">
      <c r="A20" s="3776"/>
      <c r="B20" s="3765"/>
      <c r="C20" s="3759" t="s">
        <v>694</v>
      </c>
      <c r="D20" s="2765" t="s">
        <v>692</v>
      </c>
      <c r="E20" s="2769"/>
      <c r="F20" s="2705"/>
      <c r="G20" s="2705"/>
      <c r="H20" s="2770"/>
      <c r="I20" s="2748"/>
      <c r="K20" s="3758"/>
    </row>
    <row r="21" spans="1:11">
      <c r="A21" s="3776"/>
      <c r="B21" s="3765"/>
      <c r="C21" s="3759"/>
      <c r="D21" s="2768" t="s">
        <v>395</v>
      </c>
      <c r="E21" s="2769"/>
      <c r="F21" s="2705"/>
      <c r="G21" s="2705"/>
      <c r="H21" s="2770"/>
      <c r="I21" s="2748"/>
    </row>
    <row r="22" spans="1:11" ht="15.75" thickBot="1">
      <c r="A22" s="3777"/>
      <c r="B22" s="3773"/>
      <c r="C22" s="3760"/>
      <c r="D22" s="2771" t="s">
        <v>396</v>
      </c>
      <c r="E22" s="2772"/>
      <c r="F22" s="2719"/>
      <c r="G22" s="2719"/>
      <c r="H22" s="2773"/>
      <c r="I22" s="2748"/>
    </row>
    <row r="23" spans="1:11" ht="15" customHeight="1">
      <c r="A23" s="3761" t="s">
        <v>641</v>
      </c>
      <c r="B23" s="3764" t="s">
        <v>685</v>
      </c>
      <c r="C23" s="3766" t="s">
        <v>617</v>
      </c>
      <c r="D23" s="3767"/>
      <c r="E23" s="2759"/>
      <c r="F23" s="2759"/>
      <c r="G23" s="2759"/>
      <c r="H23" s="2760"/>
      <c r="I23" s="2748"/>
    </row>
    <row r="24" spans="1:11">
      <c r="A24" s="3762"/>
      <c r="B24" s="3765"/>
      <c r="C24" s="3768" t="s">
        <v>616</v>
      </c>
      <c r="D24" s="3769"/>
      <c r="E24" s="2761"/>
      <c r="F24" s="2761"/>
      <c r="G24" s="2761"/>
      <c r="H24" s="2762"/>
      <c r="I24" s="2748"/>
    </row>
    <row r="25" spans="1:11">
      <c r="A25" s="3762"/>
      <c r="B25" s="3765"/>
      <c r="C25" s="3770" t="s">
        <v>618</v>
      </c>
      <c r="D25" s="3771"/>
      <c r="E25" s="2761"/>
      <c r="F25" s="2761"/>
      <c r="G25" s="2761"/>
      <c r="H25" s="2762"/>
      <c r="I25" s="2748"/>
    </row>
    <row r="26" spans="1:11">
      <c r="A26" s="3762"/>
      <c r="B26" s="3772" t="s">
        <v>690</v>
      </c>
      <c r="C26" s="3774" t="s">
        <v>691</v>
      </c>
      <c r="D26" s="2765" t="s">
        <v>692</v>
      </c>
      <c r="E26" s="2766"/>
      <c r="F26" s="2765"/>
      <c r="G26" s="2765"/>
      <c r="H26" s="2767"/>
      <c r="I26" s="2748"/>
    </row>
    <row r="27" spans="1:11" ht="15" customHeight="1">
      <c r="A27" s="3762"/>
      <c r="B27" s="3765"/>
      <c r="C27" s="3759"/>
      <c r="D27" s="2768" t="s">
        <v>395</v>
      </c>
      <c r="E27" s="2769"/>
      <c r="F27" s="2705"/>
      <c r="G27" s="2705"/>
      <c r="H27" s="2770"/>
      <c r="I27" s="2748"/>
    </row>
    <row r="28" spans="1:11">
      <c r="A28" s="3762"/>
      <c r="B28" s="3765"/>
      <c r="C28" s="3759"/>
      <c r="D28" s="2768" t="s">
        <v>396</v>
      </c>
      <c r="E28" s="2769"/>
      <c r="F28" s="2705"/>
      <c r="G28" s="2705"/>
      <c r="H28" s="2770"/>
      <c r="I28" s="2748"/>
    </row>
    <row r="29" spans="1:11">
      <c r="A29" s="3762"/>
      <c r="B29" s="3765"/>
      <c r="C29" s="3759" t="s">
        <v>693</v>
      </c>
      <c r="D29" s="2765" t="s">
        <v>692</v>
      </c>
      <c r="E29" s="2769"/>
      <c r="F29" s="2705"/>
      <c r="G29" s="2705"/>
      <c r="H29" s="2770"/>
      <c r="I29" s="2748"/>
      <c r="J29" s="2748"/>
    </row>
    <row r="30" spans="1:11">
      <c r="A30" s="3762"/>
      <c r="B30" s="3765"/>
      <c r="C30" s="3759"/>
      <c r="D30" s="2768" t="s">
        <v>395</v>
      </c>
      <c r="E30" s="2769"/>
      <c r="F30" s="2705"/>
      <c r="G30" s="2705"/>
      <c r="H30" s="2770"/>
    </row>
    <row r="31" spans="1:11">
      <c r="A31" s="3762"/>
      <c r="B31" s="3765"/>
      <c r="C31" s="3759"/>
      <c r="D31" s="2768" t="s">
        <v>396</v>
      </c>
      <c r="E31" s="2769"/>
      <c r="F31" s="2705"/>
      <c r="G31" s="2705"/>
      <c r="H31" s="2770"/>
      <c r="I31" s="2748"/>
    </row>
    <row r="32" spans="1:11">
      <c r="A32" s="3762"/>
      <c r="B32" s="3765"/>
      <c r="C32" s="3759" t="s">
        <v>694</v>
      </c>
      <c r="D32" s="2765" t="s">
        <v>692</v>
      </c>
      <c r="E32" s="2769"/>
      <c r="F32" s="2705"/>
      <c r="G32" s="2705"/>
      <c r="H32" s="2770"/>
      <c r="I32" s="2748"/>
    </row>
    <row r="33" spans="1:10">
      <c r="A33" s="3762"/>
      <c r="B33" s="3765"/>
      <c r="C33" s="3759"/>
      <c r="D33" s="2768" t="s">
        <v>395</v>
      </c>
      <c r="E33" s="2769"/>
      <c r="F33" s="2705"/>
      <c r="G33" s="2705"/>
      <c r="H33" s="2770"/>
      <c r="I33" s="2748"/>
    </row>
    <row r="34" spans="1:10" ht="15.75" thickBot="1">
      <c r="A34" s="3763"/>
      <c r="B34" s="3773"/>
      <c r="C34" s="3760"/>
      <c r="D34" s="2771" t="s">
        <v>396</v>
      </c>
      <c r="E34" s="2772"/>
      <c r="F34" s="2719"/>
      <c r="G34" s="2719"/>
      <c r="H34" s="2773"/>
      <c r="I34" s="2748"/>
    </row>
    <row r="35" spans="1:10">
      <c r="A35" s="3785" t="s">
        <v>650</v>
      </c>
      <c r="B35" s="3788" t="s">
        <v>685</v>
      </c>
      <c r="C35" s="3790" t="s">
        <v>619</v>
      </c>
      <c r="D35" s="3791"/>
      <c r="E35" s="2759"/>
      <c r="F35" s="2759"/>
      <c r="G35" s="2759"/>
      <c r="H35" s="2760"/>
      <c r="I35" s="2748"/>
    </row>
    <row r="36" spans="1:10">
      <c r="A36" s="3786"/>
      <c r="B36" s="3789"/>
      <c r="C36" s="3792" t="s">
        <v>620</v>
      </c>
      <c r="D36" s="3793"/>
      <c r="E36" s="2761"/>
      <c r="F36" s="2761"/>
      <c r="G36" s="2761"/>
      <c r="H36" s="2762"/>
      <c r="I36" s="2748"/>
    </row>
    <row r="37" spans="1:10">
      <c r="A37" s="3786"/>
      <c r="B37" s="3772" t="s">
        <v>690</v>
      </c>
      <c r="C37" s="3774" t="s">
        <v>691</v>
      </c>
      <c r="D37" s="2765" t="s">
        <v>692</v>
      </c>
      <c r="E37" s="2766"/>
      <c r="F37" s="2765"/>
      <c r="G37" s="2765"/>
      <c r="H37" s="2767"/>
      <c r="I37" s="2748"/>
    </row>
    <row r="38" spans="1:10">
      <c r="A38" s="3786"/>
      <c r="B38" s="3765"/>
      <c r="C38" s="3759"/>
      <c r="D38" s="2768" t="s">
        <v>395</v>
      </c>
      <c r="E38" s="2769"/>
      <c r="F38" s="2705"/>
      <c r="G38" s="2705"/>
      <c r="H38" s="2770"/>
      <c r="I38" s="2748"/>
    </row>
    <row r="39" spans="1:10">
      <c r="A39" s="3786"/>
      <c r="B39" s="3765"/>
      <c r="C39" s="3759"/>
      <c r="D39" s="2768" t="s">
        <v>396</v>
      </c>
      <c r="E39" s="2769"/>
      <c r="F39" s="2705"/>
      <c r="G39" s="2705"/>
      <c r="H39" s="2770"/>
      <c r="I39" s="2748"/>
    </row>
    <row r="40" spans="1:10">
      <c r="A40" s="3786"/>
      <c r="B40" s="3765"/>
      <c r="C40" s="3759" t="s">
        <v>693</v>
      </c>
      <c r="D40" s="2765" t="s">
        <v>692</v>
      </c>
      <c r="E40" s="2769"/>
      <c r="F40" s="2705"/>
      <c r="G40" s="2705"/>
      <c r="H40" s="2770"/>
      <c r="I40" s="2748"/>
      <c r="J40" s="2748"/>
    </row>
    <row r="41" spans="1:10">
      <c r="A41" s="3786"/>
      <c r="B41" s="3765"/>
      <c r="C41" s="3759"/>
      <c r="D41" s="2768" t="s">
        <v>395</v>
      </c>
      <c r="E41" s="2769"/>
      <c r="F41" s="2705"/>
      <c r="G41" s="2705"/>
      <c r="H41" s="2770"/>
    </row>
    <row r="42" spans="1:10">
      <c r="A42" s="3786"/>
      <c r="B42" s="3765"/>
      <c r="C42" s="3759"/>
      <c r="D42" s="2768" t="s">
        <v>396</v>
      </c>
      <c r="E42" s="2769"/>
      <c r="F42" s="2705"/>
      <c r="G42" s="2705"/>
      <c r="H42" s="2770"/>
      <c r="I42" s="2748"/>
    </row>
    <row r="43" spans="1:10">
      <c r="A43" s="3786"/>
      <c r="B43" s="3765"/>
      <c r="C43" s="3759" t="s">
        <v>694</v>
      </c>
      <c r="D43" s="2765" t="s">
        <v>692</v>
      </c>
      <c r="E43" s="2769"/>
      <c r="F43" s="2705"/>
      <c r="G43" s="2705"/>
      <c r="H43" s="2770"/>
      <c r="I43" s="2748"/>
    </row>
    <row r="44" spans="1:10">
      <c r="A44" s="3786"/>
      <c r="B44" s="3765"/>
      <c r="C44" s="3759"/>
      <c r="D44" s="2768" t="s">
        <v>395</v>
      </c>
      <c r="E44" s="2769"/>
      <c r="F44" s="2705"/>
      <c r="G44" s="2705"/>
      <c r="H44" s="2770"/>
      <c r="I44" s="2748"/>
    </row>
    <row r="45" spans="1:10" ht="15.75" thickBot="1">
      <c r="A45" s="3787"/>
      <c r="B45" s="3773"/>
      <c r="C45" s="3760"/>
      <c r="D45" s="2771" t="s">
        <v>396</v>
      </c>
      <c r="E45" s="2772"/>
      <c r="F45" s="2719"/>
      <c r="G45" s="2719"/>
      <c r="H45" s="2773"/>
      <c r="I45" s="2748"/>
    </row>
    <row r="46" spans="1:10">
      <c r="A46" s="3794" t="s">
        <v>642</v>
      </c>
      <c r="B46" s="3797" t="s">
        <v>685</v>
      </c>
      <c r="C46" s="3790" t="s">
        <v>621</v>
      </c>
      <c r="D46" s="3791"/>
      <c r="E46" s="2774"/>
      <c r="F46" s="2774"/>
      <c r="G46" s="2774"/>
      <c r="H46" s="2775"/>
      <c r="I46" s="2748"/>
      <c r="J46" s="2748"/>
    </row>
    <row r="47" spans="1:10">
      <c r="A47" s="3795"/>
      <c r="B47" s="3798"/>
      <c r="C47" s="3799" t="s">
        <v>622</v>
      </c>
      <c r="D47" s="3800"/>
      <c r="E47" s="2705"/>
      <c r="F47" s="2705"/>
      <c r="G47" s="2705"/>
      <c r="H47" s="2770"/>
    </row>
    <row r="48" spans="1:10">
      <c r="A48" s="3795"/>
      <c r="B48" s="3772" t="s">
        <v>690</v>
      </c>
      <c r="C48" s="3774" t="s">
        <v>691</v>
      </c>
      <c r="D48" s="2765" t="s">
        <v>692</v>
      </c>
      <c r="E48" s="2766"/>
      <c r="F48" s="2765"/>
      <c r="G48" s="2765"/>
      <c r="H48" s="2767"/>
    </row>
    <row r="49" spans="1:9">
      <c r="A49" s="3795"/>
      <c r="B49" s="3765"/>
      <c r="C49" s="3759"/>
      <c r="D49" s="2768" t="s">
        <v>395</v>
      </c>
      <c r="E49" s="2769"/>
      <c r="F49" s="2705"/>
      <c r="G49" s="2705"/>
      <c r="H49" s="2770"/>
    </row>
    <row r="50" spans="1:9">
      <c r="A50" s="3795"/>
      <c r="B50" s="3765"/>
      <c r="C50" s="3759"/>
      <c r="D50" s="2768" t="s">
        <v>396</v>
      </c>
      <c r="E50" s="2769"/>
      <c r="F50" s="2705"/>
      <c r="G50" s="2705"/>
      <c r="H50" s="2770"/>
    </row>
    <row r="51" spans="1:9">
      <c r="A51" s="3795"/>
      <c r="B51" s="3765"/>
      <c r="C51" s="3759" t="s">
        <v>693</v>
      </c>
      <c r="D51" s="2765" t="s">
        <v>692</v>
      </c>
      <c r="E51" s="2769"/>
      <c r="F51" s="2705"/>
      <c r="G51" s="2705"/>
      <c r="H51" s="2770"/>
    </row>
    <row r="52" spans="1:9">
      <c r="A52" s="3795"/>
      <c r="B52" s="3765"/>
      <c r="C52" s="3759"/>
      <c r="D52" s="2768" t="s">
        <v>395</v>
      </c>
      <c r="E52" s="2769"/>
      <c r="F52" s="2705"/>
      <c r="G52" s="2705"/>
      <c r="H52" s="2770"/>
    </row>
    <row r="53" spans="1:9">
      <c r="A53" s="3795"/>
      <c r="B53" s="3765"/>
      <c r="C53" s="3759"/>
      <c r="D53" s="2768" t="s">
        <v>396</v>
      </c>
      <c r="E53" s="2769"/>
      <c r="F53" s="2705"/>
      <c r="G53" s="2705"/>
      <c r="H53" s="2770"/>
    </row>
    <row r="54" spans="1:9">
      <c r="A54" s="3795"/>
      <c r="B54" s="3765"/>
      <c r="C54" s="3759" t="s">
        <v>694</v>
      </c>
      <c r="D54" s="2765" t="s">
        <v>692</v>
      </c>
      <c r="E54" s="2769"/>
      <c r="F54" s="2705"/>
      <c r="G54" s="2705"/>
      <c r="H54" s="2770"/>
      <c r="I54" s="2748"/>
    </row>
    <row r="55" spans="1:9">
      <c r="A55" s="3795"/>
      <c r="B55" s="3765"/>
      <c r="C55" s="3759"/>
      <c r="D55" s="2768" t="s">
        <v>395</v>
      </c>
      <c r="E55" s="2769"/>
      <c r="F55" s="2705"/>
      <c r="G55" s="2705"/>
      <c r="H55" s="2770"/>
      <c r="I55" s="2748"/>
    </row>
    <row r="56" spans="1:9" ht="15.75" thickBot="1">
      <c r="A56" s="3796"/>
      <c r="B56" s="3773"/>
      <c r="C56" s="3760"/>
      <c r="D56" s="2771" t="s">
        <v>396</v>
      </c>
      <c r="E56" s="2772"/>
      <c r="F56" s="2719"/>
      <c r="G56" s="2719"/>
      <c r="H56" s="2773"/>
      <c r="I56" s="2748"/>
    </row>
    <row r="57" spans="1:9" ht="15" customHeight="1">
      <c r="A57" s="3801" t="s">
        <v>651</v>
      </c>
      <c r="B57" s="3797" t="s">
        <v>685</v>
      </c>
      <c r="C57" s="3805" t="s">
        <v>624</v>
      </c>
      <c r="D57" s="3806"/>
      <c r="E57" s="2774"/>
      <c r="F57" s="2774"/>
      <c r="G57" s="2774"/>
      <c r="H57" s="2775"/>
      <c r="I57" s="2748"/>
    </row>
    <row r="58" spans="1:9">
      <c r="A58" s="3802"/>
      <c r="B58" s="3804"/>
      <c r="C58" s="3812" t="s">
        <v>625</v>
      </c>
      <c r="D58" s="3813"/>
      <c r="E58" s="2705"/>
      <c r="F58" s="2705"/>
      <c r="G58" s="2705"/>
      <c r="H58" s="2770"/>
      <c r="I58" s="2748"/>
    </row>
    <row r="59" spans="1:9">
      <c r="A59" s="3802"/>
      <c r="B59" s="3804"/>
      <c r="C59" s="3812" t="s">
        <v>626</v>
      </c>
      <c r="D59" s="3813"/>
      <c r="E59" s="2705"/>
      <c r="F59" s="2705"/>
      <c r="G59" s="2705"/>
      <c r="H59" s="2770"/>
      <c r="I59" s="2748"/>
    </row>
    <row r="60" spans="1:9">
      <c r="A60" s="3802"/>
      <c r="B60" s="3804"/>
      <c r="C60" s="3816" t="s">
        <v>623</v>
      </c>
      <c r="D60" s="3817"/>
      <c r="E60" s="2705"/>
      <c r="F60" s="2705"/>
      <c r="G60" s="2705"/>
      <c r="H60" s="2770"/>
      <c r="I60" s="2748"/>
    </row>
    <row r="61" spans="1:9">
      <c r="A61" s="3802"/>
      <c r="B61" s="3798"/>
      <c r="C61" s="3818" t="s">
        <v>627</v>
      </c>
      <c r="D61" s="3819"/>
      <c r="E61" s="2707"/>
      <c r="F61" s="2707"/>
      <c r="G61" s="2707"/>
      <c r="H61" s="2776"/>
      <c r="I61" s="2748"/>
    </row>
    <row r="62" spans="1:9">
      <c r="A62" s="3802"/>
      <c r="B62" s="3772" t="s">
        <v>690</v>
      </c>
      <c r="C62" s="3774" t="s">
        <v>691</v>
      </c>
      <c r="D62" s="2765" t="s">
        <v>692</v>
      </c>
      <c r="E62" s="2766"/>
      <c r="F62" s="2765"/>
      <c r="G62" s="2765"/>
      <c r="H62" s="2767"/>
      <c r="I62" s="2748"/>
    </row>
    <row r="63" spans="1:9">
      <c r="A63" s="3802"/>
      <c r="B63" s="3765"/>
      <c r="C63" s="3759"/>
      <c r="D63" s="2768" t="s">
        <v>395</v>
      </c>
      <c r="E63" s="2769"/>
      <c r="F63" s="2705"/>
      <c r="G63" s="2705"/>
      <c r="H63" s="2770"/>
      <c r="I63" s="2748"/>
    </row>
    <row r="64" spans="1:9">
      <c r="A64" s="3802"/>
      <c r="B64" s="3765"/>
      <c r="C64" s="3759"/>
      <c r="D64" s="2768" t="s">
        <v>396</v>
      </c>
      <c r="E64" s="2769"/>
      <c r="F64" s="2705"/>
      <c r="G64" s="2705"/>
      <c r="H64" s="2770"/>
      <c r="I64" s="2748"/>
    </row>
    <row r="65" spans="1:19">
      <c r="A65" s="3802"/>
      <c r="B65" s="3765"/>
      <c r="C65" s="3759" t="s">
        <v>693</v>
      </c>
      <c r="D65" s="2765" t="s">
        <v>692</v>
      </c>
      <c r="E65" s="2769"/>
      <c r="F65" s="2705"/>
      <c r="G65" s="2705"/>
      <c r="H65" s="2770"/>
      <c r="I65" s="2748"/>
    </row>
    <row r="66" spans="1:19">
      <c r="A66" s="3802"/>
      <c r="B66" s="3765"/>
      <c r="C66" s="3759"/>
      <c r="D66" s="2768" t="s">
        <v>395</v>
      </c>
      <c r="E66" s="2769"/>
      <c r="F66" s="2705"/>
      <c r="G66" s="2705"/>
      <c r="H66" s="2770"/>
      <c r="I66" s="2748"/>
    </row>
    <row r="67" spans="1:19">
      <c r="A67" s="3802"/>
      <c r="B67" s="3765"/>
      <c r="C67" s="3759"/>
      <c r="D67" s="2768" t="s">
        <v>396</v>
      </c>
      <c r="E67" s="2769"/>
      <c r="F67" s="2705"/>
      <c r="G67" s="2705"/>
      <c r="H67" s="2770"/>
      <c r="I67" s="2748"/>
    </row>
    <row r="68" spans="1:19" ht="15" customHeight="1">
      <c r="A68" s="3802"/>
      <c r="B68" s="3765"/>
      <c r="C68" s="3759" t="s">
        <v>694</v>
      </c>
      <c r="D68" s="2765" t="s">
        <v>692</v>
      </c>
      <c r="E68" s="2769"/>
      <c r="F68" s="2705"/>
      <c r="G68" s="2705"/>
      <c r="H68" s="2770"/>
      <c r="I68" s="2748"/>
    </row>
    <row r="69" spans="1:19">
      <c r="A69" s="3802"/>
      <c r="B69" s="3765"/>
      <c r="C69" s="3759"/>
      <c r="D69" s="2768" t="s">
        <v>395</v>
      </c>
      <c r="E69" s="2769"/>
      <c r="F69" s="2705"/>
      <c r="G69" s="2705"/>
      <c r="H69" s="2770"/>
      <c r="I69" s="2748"/>
    </row>
    <row r="70" spans="1:19" ht="15.75" thickBot="1">
      <c r="A70" s="3803"/>
      <c r="B70" s="3773"/>
      <c r="C70" s="3760"/>
      <c r="D70" s="2771" t="s">
        <v>396</v>
      </c>
      <c r="E70" s="2772"/>
      <c r="F70" s="2719"/>
      <c r="G70" s="2719"/>
      <c r="H70" s="2773"/>
      <c r="I70" s="2748"/>
    </row>
    <row r="71" spans="1:19" ht="15" customHeight="1">
      <c r="A71" s="3807" t="s">
        <v>644</v>
      </c>
      <c r="B71" s="3797" t="s">
        <v>685</v>
      </c>
      <c r="C71" s="3810" t="s">
        <v>629</v>
      </c>
      <c r="D71" s="3811"/>
      <c r="E71" s="2777"/>
      <c r="F71" s="2777"/>
      <c r="G71" s="2777"/>
      <c r="H71" s="2778"/>
      <c r="I71" s="2748"/>
    </row>
    <row r="72" spans="1:19">
      <c r="A72" s="3808"/>
      <c r="B72" s="3804"/>
      <c r="C72" s="3812" t="s">
        <v>630</v>
      </c>
      <c r="D72" s="3813"/>
      <c r="E72" s="2779"/>
      <c r="F72" s="2779"/>
      <c r="G72" s="2779"/>
      <c r="H72" s="2780"/>
      <c r="I72" s="2748"/>
    </row>
    <row r="73" spans="1:19">
      <c r="A73" s="3808"/>
      <c r="B73" s="3804"/>
      <c r="C73" s="3812" t="s">
        <v>631</v>
      </c>
      <c r="D73" s="3813"/>
      <c r="E73" s="2779"/>
      <c r="F73" s="2779"/>
      <c r="G73" s="2779"/>
      <c r="H73" s="2780"/>
      <c r="I73" s="2748"/>
    </row>
    <row r="74" spans="1:19">
      <c r="A74" s="3808"/>
      <c r="B74" s="3798"/>
      <c r="C74" s="3814" t="s">
        <v>628</v>
      </c>
      <c r="D74" s="3815"/>
      <c r="E74" s="2781"/>
      <c r="F74" s="2781"/>
      <c r="G74" s="2781"/>
      <c r="H74" s="2782"/>
      <c r="I74" s="2748"/>
    </row>
    <row r="75" spans="1:19">
      <c r="A75" s="3808"/>
      <c r="B75" s="3772" t="s">
        <v>690</v>
      </c>
      <c r="C75" s="3774" t="s">
        <v>691</v>
      </c>
      <c r="D75" s="2765" t="s">
        <v>692</v>
      </c>
      <c r="E75" s="2766"/>
      <c r="F75" s="2765"/>
      <c r="G75" s="2765"/>
      <c r="H75" s="2767"/>
      <c r="I75" s="2748"/>
    </row>
    <row r="76" spans="1:19">
      <c r="A76" s="3808"/>
      <c r="B76" s="3765"/>
      <c r="C76" s="3759"/>
      <c r="D76" s="2768" t="s">
        <v>395</v>
      </c>
      <c r="E76" s="2769"/>
      <c r="F76" s="2705"/>
      <c r="G76" s="2705"/>
      <c r="H76" s="2770"/>
      <c r="I76" s="2748"/>
      <c r="N76" s="2783"/>
      <c r="O76" s="2783"/>
      <c r="P76" s="2783"/>
      <c r="Q76" s="2783"/>
      <c r="R76" s="2783"/>
      <c r="S76" s="2783"/>
    </row>
    <row r="77" spans="1:19">
      <c r="A77" s="3808"/>
      <c r="B77" s="3765"/>
      <c r="C77" s="3759"/>
      <c r="D77" s="2768" t="s">
        <v>396</v>
      </c>
      <c r="E77" s="2769"/>
      <c r="F77" s="2705"/>
      <c r="G77" s="2705"/>
      <c r="H77" s="2770"/>
      <c r="I77" s="2748"/>
      <c r="N77" s="2709"/>
      <c r="O77" s="2709"/>
      <c r="P77" s="2709"/>
      <c r="Q77" s="2709"/>
      <c r="R77" s="2709"/>
      <c r="S77" s="2709"/>
    </row>
    <row r="78" spans="1:19">
      <c r="A78" s="3808"/>
      <c r="B78" s="3765"/>
      <c r="C78" s="3759" t="s">
        <v>693</v>
      </c>
      <c r="D78" s="2765" t="s">
        <v>692</v>
      </c>
      <c r="E78" s="2769"/>
      <c r="F78" s="2705"/>
      <c r="G78" s="2705"/>
      <c r="H78" s="2770"/>
      <c r="I78" s="2748"/>
      <c r="N78" s="2709"/>
      <c r="O78" s="2709"/>
      <c r="P78" s="2709"/>
      <c r="Q78" s="2709"/>
      <c r="R78" s="2709"/>
      <c r="S78" s="2709"/>
    </row>
    <row r="79" spans="1:19">
      <c r="A79" s="3808"/>
      <c r="B79" s="3765"/>
      <c r="C79" s="3759"/>
      <c r="D79" s="2768" t="s">
        <v>395</v>
      </c>
      <c r="E79" s="2769"/>
      <c r="F79" s="2705"/>
      <c r="G79" s="2705"/>
      <c r="H79" s="2770"/>
      <c r="I79" s="2748"/>
      <c r="N79" s="2709"/>
      <c r="O79" s="2709"/>
      <c r="P79" s="2709"/>
      <c r="Q79" s="2709"/>
      <c r="R79" s="2709"/>
      <c r="S79" s="2709"/>
    </row>
    <row r="80" spans="1:19">
      <c r="A80" s="3808"/>
      <c r="B80" s="3765"/>
      <c r="C80" s="3759"/>
      <c r="D80" s="2768" t="s">
        <v>396</v>
      </c>
      <c r="E80" s="2769"/>
      <c r="F80" s="2705"/>
      <c r="G80" s="2705"/>
      <c r="H80" s="2770"/>
      <c r="I80" s="2748"/>
      <c r="J80" s="2748"/>
      <c r="K80" s="2748"/>
      <c r="L80" s="2748"/>
      <c r="M80" s="2748"/>
      <c r="N80" s="2784"/>
      <c r="O80" s="2784"/>
      <c r="P80" s="2784"/>
      <c r="Q80" s="2784"/>
      <c r="R80" s="2784"/>
      <c r="S80" s="2784"/>
    </row>
    <row r="81" spans="1:19">
      <c r="A81" s="3808"/>
      <c r="B81" s="3765"/>
      <c r="C81" s="3759" t="s">
        <v>694</v>
      </c>
      <c r="D81" s="2765" t="s">
        <v>692</v>
      </c>
      <c r="E81" s="2769"/>
      <c r="F81" s="2705"/>
      <c r="G81" s="2705"/>
      <c r="H81" s="2770"/>
      <c r="I81" s="2748"/>
      <c r="J81" s="2748"/>
      <c r="N81" s="2709"/>
      <c r="O81" s="2709"/>
      <c r="P81" s="2709"/>
      <c r="Q81" s="2709"/>
      <c r="R81" s="2709"/>
      <c r="S81" s="2709"/>
    </row>
    <row r="82" spans="1:19">
      <c r="A82" s="3808"/>
      <c r="B82" s="3765"/>
      <c r="C82" s="3759"/>
      <c r="D82" s="2768" t="s">
        <v>395</v>
      </c>
      <c r="E82" s="2769"/>
      <c r="F82" s="2705"/>
      <c r="G82" s="2705"/>
      <c r="H82" s="2770"/>
      <c r="I82" s="2748"/>
      <c r="N82" s="2709"/>
      <c r="O82" s="2709"/>
      <c r="P82" s="2709"/>
      <c r="Q82" s="2709"/>
      <c r="R82" s="2709"/>
      <c r="S82" s="2709"/>
    </row>
    <row r="83" spans="1:19" ht="15.75" customHeight="1" thickBot="1">
      <c r="A83" s="3809"/>
      <c r="B83" s="3773"/>
      <c r="C83" s="3760"/>
      <c r="D83" s="2771" t="s">
        <v>396</v>
      </c>
      <c r="E83" s="2772"/>
      <c r="F83" s="2719"/>
      <c r="G83" s="2719"/>
      <c r="H83" s="2773"/>
      <c r="I83" s="2748"/>
      <c r="N83" s="2709"/>
      <c r="O83" s="2709"/>
      <c r="P83" s="2709"/>
      <c r="Q83" s="2709"/>
      <c r="R83" s="2709"/>
      <c r="S83" s="2709"/>
    </row>
    <row r="84" spans="1:19" ht="15" customHeight="1">
      <c r="A84" s="3820" t="s">
        <v>652</v>
      </c>
      <c r="B84" s="3797" t="s">
        <v>685</v>
      </c>
      <c r="C84" s="3810" t="s">
        <v>710</v>
      </c>
      <c r="D84" s="3811"/>
      <c r="E84" s="2774"/>
      <c r="F84" s="2774"/>
      <c r="G84" s="2774"/>
      <c r="H84" s="2775"/>
      <c r="I84" s="2748"/>
      <c r="N84" s="2709"/>
      <c r="O84" s="2709"/>
      <c r="P84" s="2709"/>
      <c r="Q84" s="2709"/>
      <c r="R84" s="2709"/>
      <c r="S84" s="2709"/>
    </row>
    <row r="85" spans="1:19">
      <c r="A85" s="3821"/>
      <c r="B85" s="3804"/>
      <c r="C85" s="3823">
        <v>2</v>
      </c>
      <c r="D85" s="3824"/>
      <c r="E85" s="2705"/>
      <c r="F85" s="2705"/>
      <c r="G85" s="2705"/>
      <c r="H85" s="2770"/>
      <c r="I85" s="2748"/>
      <c r="N85" s="2709"/>
      <c r="O85" s="2709"/>
      <c r="P85" s="2709"/>
      <c r="Q85" s="2709"/>
      <c r="R85" s="2709"/>
      <c r="S85" s="2709"/>
    </row>
    <row r="86" spans="1:19">
      <c r="A86" s="3821"/>
      <c r="B86" s="3804"/>
      <c r="C86" s="3823">
        <v>3</v>
      </c>
      <c r="D86" s="3824"/>
      <c r="E86" s="2705"/>
      <c r="F86" s="2705"/>
      <c r="G86" s="2705"/>
      <c r="H86" s="2770"/>
      <c r="I86" s="2748"/>
      <c r="N86" s="2709"/>
      <c r="O86" s="2709"/>
      <c r="P86" s="2709"/>
      <c r="Q86" s="2709"/>
      <c r="R86" s="2709"/>
      <c r="S86" s="2709"/>
    </row>
    <row r="87" spans="1:19">
      <c r="A87" s="3821"/>
      <c r="B87" s="3804"/>
      <c r="C87" s="3823">
        <v>4</v>
      </c>
      <c r="D87" s="3824"/>
      <c r="E87" s="2705"/>
      <c r="F87" s="2705"/>
      <c r="G87" s="2705"/>
      <c r="H87" s="2770"/>
      <c r="I87" s="2748"/>
      <c r="N87" s="2709"/>
      <c r="O87" s="2709"/>
      <c r="P87" s="2709"/>
      <c r="Q87" s="2709"/>
      <c r="R87" s="2709"/>
      <c r="S87" s="2709"/>
    </row>
    <row r="88" spans="1:19">
      <c r="A88" s="3821"/>
      <c r="B88" s="3798"/>
      <c r="C88" s="3825" t="s">
        <v>695</v>
      </c>
      <c r="D88" s="3826"/>
      <c r="E88" s="2705"/>
      <c r="F88" s="2705"/>
      <c r="G88" s="2705"/>
      <c r="H88" s="2770"/>
      <c r="I88" s="2748"/>
      <c r="N88" s="2709"/>
      <c r="O88" s="2709"/>
      <c r="P88" s="2709"/>
      <c r="Q88" s="2709"/>
      <c r="R88" s="2709"/>
      <c r="S88" s="2709"/>
    </row>
    <row r="89" spans="1:19">
      <c r="A89" s="3821"/>
      <c r="B89" s="3772" t="s">
        <v>690</v>
      </c>
      <c r="C89" s="3774" t="s">
        <v>691</v>
      </c>
      <c r="D89" s="2765" t="s">
        <v>692</v>
      </c>
      <c r="E89" s="2766"/>
      <c r="F89" s="2765"/>
      <c r="G89" s="2765"/>
      <c r="H89" s="2767"/>
      <c r="I89" s="2748"/>
      <c r="N89" s="2709"/>
      <c r="O89" s="2709"/>
      <c r="P89" s="2709"/>
      <c r="Q89" s="2709"/>
      <c r="R89" s="2709"/>
      <c r="S89" s="2709"/>
    </row>
    <row r="90" spans="1:19">
      <c r="A90" s="3821"/>
      <c r="B90" s="3765"/>
      <c r="C90" s="3759"/>
      <c r="D90" s="2768" t="s">
        <v>395</v>
      </c>
      <c r="E90" s="2769"/>
      <c r="F90" s="2705"/>
      <c r="G90" s="2705"/>
      <c r="H90" s="2770"/>
      <c r="I90" s="2748"/>
      <c r="N90" s="2709"/>
      <c r="O90" s="2709"/>
      <c r="P90" s="2709"/>
      <c r="Q90" s="2709"/>
      <c r="R90" s="2709"/>
      <c r="S90" s="2709"/>
    </row>
    <row r="91" spans="1:19">
      <c r="A91" s="3821"/>
      <c r="B91" s="3765"/>
      <c r="C91" s="3759"/>
      <c r="D91" s="2768" t="s">
        <v>396</v>
      </c>
      <c r="E91" s="2769"/>
      <c r="F91" s="2705"/>
      <c r="G91" s="2705"/>
      <c r="H91" s="2770"/>
      <c r="I91" s="2748"/>
      <c r="N91" s="2709"/>
      <c r="O91" s="2709"/>
      <c r="P91" s="2709"/>
      <c r="Q91" s="2709"/>
      <c r="R91" s="2709"/>
      <c r="S91" s="2709"/>
    </row>
    <row r="92" spans="1:19">
      <c r="A92" s="3821"/>
      <c r="B92" s="3765"/>
      <c r="C92" s="3759" t="s">
        <v>693</v>
      </c>
      <c r="D92" s="2765" t="s">
        <v>692</v>
      </c>
      <c r="E92" s="2769"/>
      <c r="F92" s="2705"/>
      <c r="G92" s="2705"/>
      <c r="H92" s="2770"/>
      <c r="I92" s="2748"/>
      <c r="N92" s="2709"/>
      <c r="O92" s="2709"/>
      <c r="P92" s="2709"/>
      <c r="Q92" s="2709"/>
      <c r="R92" s="2709"/>
      <c r="S92" s="2709"/>
    </row>
    <row r="93" spans="1:19">
      <c r="A93" s="3821"/>
      <c r="B93" s="3765"/>
      <c r="C93" s="3759"/>
      <c r="D93" s="2768" t="s">
        <v>395</v>
      </c>
      <c r="E93" s="2769"/>
      <c r="F93" s="2705"/>
      <c r="G93" s="2705"/>
      <c r="H93" s="2770"/>
      <c r="I93" s="2748"/>
      <c r="N93" s="2709"/>
      <c r="O93" s="2709"/>
      <c r="P93" s="2709"/>
      <c r="Q93" s="2709"/>
      <c r="R93" s="2709"/>
      <c r="S93" s="2709"/>
    </row>
    <row r="94" spans="1:19">
      <c r="A94" s="3821"/>
      <c r="B94" s="3765"/>
      <c r="C94" s="3759"/>
      <c r="D94" s="2768" t="s">
        <v>396</v>
      </c>
      <c r="E94" s="2769"/>
      <c r="F94" s="2705"/>
      <c r="G94" s="2705"/>
      <c r="H94" s="2770"/>
      <c r="I94" s="2748"/>
      <c r="N94" s="2709"/>
      <c r="O94" s="2709"/>
      <c r="P94" s="2709"/>
      <c r="Q94" s="2709"/>
      <c r="R94" s="2709"/>
      <c r="S94" s="2709"/>
    </row>
    <row r="95" spans="1:19">
      <c r="A95" s="3821"/>
      <c r="B95" s="3765"/>
      <c r="C95" s="3759" t="s">
        <v>694</v>
      </c>
      <c r="D95" s="2765" t="s">
        <v>692</v>
      </c>
      <c r="E95" s="2769"/>
      <c r="F95" s="2705"/>
      <c r="G95" s="2705"/>
      <c r="H95" s="2770"/>
      <c r="I95" s="2748"/>
      <c r="N95" s="2709"/>
      <c r="O95" s="2709"/>
      <c r="P95" s="2709"/>
      <c r="Q95" s="2709"/>
      <c r="R95" s="2709"/>
      <c r="S95" s="2709"/>
    </row>
    <row r="96" spans="1:19">
      <c r="A96" s="3821"/>
      <c r="B96" s="3765"/>
      <c r="C96" s="3759"/>
      <c r="D96" s="2768" t="s">
        <v>395</v>
      </c>
      <c r="E96" s="2769"/>
      <c r="F96" s="2705"/>
      <c r="G96" s="2705"/>
      <c r="H96" s="2770"/>
      <c r="I96" s="2748"/>
      <c r="N96" s="2709"/>
      <c r="O96" s="2709"/>
      <c r="P96" s="2709"/>
      <c r="Q96" s="2709"/>
      <c r="R96" s="2709"/>
      <c r="S96" s="2709"/>
    </row>
    <row r="97" spans="1:19" ht="15.75" thickBot="1">
      <c r="A97" s="3822"/>
      <c r="B97" s="3773"/>
      <c r="C97" s="3760"/>
      <c r="D97" s="2771" t="s">
        <v>396</v>
      </c>
      <c r="E97" s="2772"/>
      <c r="F97" s="2719"/>
      <c r="G97" s="2719"/>
      <c r="H97" s="2773"/>
      <c r="I97" s="2748"/>
      <c r="J97" s="2748"/>
      <c r="N97" s="2784"/>
      <c r="O97" s="2784"/>
      <c r="P97" s="2784"/>
      <c r="Q97" s="2784"/>
      <c r="R97" s="2784"/>
      <c r="S97" s="2784"/>
    </row>
    <row r="98" spans="1:19">
      <c r="C98" s="2785"/>
      <c r="D98" s="2785"/>
      <c r="E98" s="2785"/>
      <c r="F98" s="2785"/>
      <c r="G98" s="2785"/>
      <c r="I98" s="2748"/>
      <c r="J98" s="2748"/>
    </row>
    <row r="99" spans="1:19">
      <c r="E99" s="2677"/>
      <c r="I99" s="2748"/>
    </row>
    <row r="100" spans="1:19">
      <c r="E100" s="2677"/>
      <c r="I100" s="2748"/>
    </row>
    <row r="101" spans="1:19">
      <c r="E101" s="2677"/>
      <c r="J101" s="2748"/>
    </row>
    <row r="102" spans="1:19">
      <c r="E102" s="2677"/>
      <c r="J102" s="2748"/>
    </row>
    <row r="103" spans="1:19">
      <c r="E103" s="2677"/>
      <c r="J103" s="2748"/>
    </row>
    <row r="104" spans="1:19">
      <c r="E104" s="2677"/>
    </row>
    <row r="105" spans="1:19">
      <c r="E105" s="2677"/>
    </row>
    <row r="106" spans="1:19">
      <c r="E106" s="2677"/>
      <c r="I106" s="2748"/>
      <c r="J106" s="2748"/>
    </row>
    <row r="107" spans="1:19">
      <c r="A107" s="2748"/>
      <c r="B107" s="2748"/>
      <c r="C107" s="2748"/>
      <c r="D107" s="2748"/>
      <c r="E107" s="2677"/>
      <c r="I107" s="2748"/>
      <c r="J107" s="2748"/>
      <c r="K107" s="2748"/>
      <c r="L107" s="2748"/>
      <c r="M107" s="2748"/>
    </row>
    <row r="108" spans="1:19">
      <c r="A108" s="2748"/>
      <c r="B108" s="2748"/>
      <c r="E108" s="2677"/>
      <c r="I108" s="2748"/>
      <c r="J108" s="2748"/>
    </row>
    <row r="109" spans="1:19">
      <c r="A109" s="2748"/>
      <c r="B109" s="2748"/>
      <c r="C109" s="2748"/>
      <c r="D109" s="2748"/>
      <c r="E109" s="2677"/>
      <c r="I109" s="2748"/>
    </row>
    <row r="110" spans="1:19">
      <c r="A110" s="2748"/>
      <c r="B110" s="2748"/>
      <c r="C110" s="2748"/>
      <c r="D110" s="2748"/>
      <c r="E110" s="2677"/>
      <c r="I110" s="2748"/>
    </row>
    <row r="111" spans="1:19">
      <c r="A111" s="2748"/>
      <c r="B111" s="2748"/>
      <c r="C111" s="2748"/>
      <c r="D111" s="2748"/>
      <c r="E111" s="2677"/>
      <c r="I111" s="2748"/>
    </row>
    <row r="112" spans="1:19">
      <c r="A112" s="2748"/>
      <c r="B112" s="2748"/>
      <c r="C112" s="2748"/>
      <c r="D112" s="2748"/>
      <c r="E112" s="2677"/>
      <c r="I112" s="2748"/>
    </row>
    <row r="113" spans="1:13">
      <c r="A113" s="2748"/>
      <c r="B113" s="2748"/>
      <c r="C113" s="2748"/>
      <c r="D113" s="2748"/>
      <c r="E113" s="2677"/>
      <c r="I113" s="2748"/>
    </row>
    <row r="114" spans="1:13">
      <c r="A114" s="2748"/>
      <c r="B114" s="2748"/>
      <c r="C114" s="2748"/>
      <c r="D114" s="2748"/>
      <c r="E114" s="2677"/>
      <c r="I114" s="2748"/>
    </row>
    <row r="115" spans="1:13">
      <c r="A115" s="2748"/>
      <c r="B115" s="2748"/>
      <c r="C115" s="2748"/>
      <c r="D115" s="2748"/>
      <c r="E115" s="2677"/>
      <c r="I115" s="2748"/>
    </row>
    <row r="116" spans="1:13">
      <c r="A116" s="2748"/>
      <c r="B116" s="2748"/>
      <c r="C116" s="2748"/>
      <c r="D116" s="2748"/>
      <c r="E116" s="2677"/>
      <c r="I116" s="2748"/>
    </row>
    <row r="117" spans="1:13">
      <c r="A117" s="2748"/>
      <c r="B117" s="2748"/>
      <c r="C117" s="2748"/>
      <c r="D117" s="2748"/>
      <c r="E117" s="2677"/>
      <c r="I117" s="2748"/>
      <c r="J117" s="2748"/>
      <c r="K117" s="2748"/>
      <c r="L117" s="2748"/>
      <c r="M117" s="2748"/>
    </row>
    <row r="118" spans="1:13">
      <c r="A118" s="2748"/>
      <c r="B118" s="2748"/>
      <c r="C118" s="2748"/>
      <c r="D118" s="2748"/>
      <c r="E118" s="2677"/>
    </row>
    <row r="119" spans="1:13">
      <c r="A119" s="2748"/>
      <c r="B119" s="2748"/>
      <c r="C119" s="2748"/>
      <c r="D119" s="2748"/>
      <c r="E119" s="2677"/>
      <c r="I119" s="2748"/>
    </row>
    <row r="120" spans="1:13">
      <c r="A120" s="2748"/>
      <c r="B120" s="2748"/>
      <c r="C120" s="2748"/>
      <c r="D120" s="2748"/>
      <c r="E120" s="2677"/>
      <c r="I120" s="2748"/>
    </row>
    <row r="121" spans="1:13">
      <c r="A121" s="2748"/>
      <c r="B121" s="2748"/>
      <c r="C121" s="2748"/>
      <c r="D121" s="2748"/>
      <c r="E121" s="2677"/>
      <c r="I121" s="2748"/>
    </row>
    <row r="122" spans="1:13">
      <c r="A122" s="2748"/>
      <c r="B122" s="2748"/>
      <c r="C122" s="2748"/>
      <c r="D122" s="2748"/>
      <c r="E122" s="2677"/>
      <c r="I122" s="2748"/>
    </row>
    <row r="123" spans="1:13">
      <c r="A123" s="2748"/>
      <c r="B123" s="2748"/>
      <c r="E123" s="2677"/>
      <c r="I123" s="2748"/>
    </row>
    <row r="124" spans="1:13">
      <c r="A124" s="2748"/>
      <c r="B124" s="2748"/>
      <c r="C124" s="2748"/>
      <c r="D124" s="2748"/>
      <c r="E124" s="2677"/>
      <c r="I124" s="2748"/>
    </row>
    <row r="125" spans="1:13">
      <c r="A125" s="2748"/>
      <c r="B125" s="2748"/>
      <c r="C125" s="2748"/>
      <c r="D125" s="2748"/>
      <c r="E125" s="2677"/>
      <c r="I125" s="2748"/>
    </row>
    <row r="126" spans="1:13">
      <c r="A126" s="2748"/>
      <c r="B126" s="2748"/>
      <c r="C126" s="2748"/>
      <c r="D126" s="2748"/>
      <c r="E126" s="2677"/>
      <c r="I126" s="2748"/>
    </row>
    <row r="127" spans="1:13">
      <c r="A127" s="2748"/>
      <c r="B127" s="2748"/>
      <c r="C127" s="2748"/>
      <c r="D127" s="2748"/>
      <c r="E127" s="2677"/>
      <c r="I127" s="2748"/>
    </row>
    <row r="128" spans="1:13">
      <c r="A128" s="2748"/>
      <c r="B128" s="2748"/>
      <c r="C128" s="2748"/>
      <c r="D128" s="2748"/>
      <c r="E128" s="2677"/>
      <c r="I128" s="2748"/>
      <c r="J128" s="2748"/>
    </row>
    <row r="129" spans="1:10">
      <c r="A129" s="2748"/>
      <c r="B129" s="2748"/>
      <c r="C129" s="2748"/>
      <c r="D129" s="2748"/>
      <c r="E129" s="2677"/>
    </row>
    <row r="130" spans="1:10">
      <c r="A130" s="2748"/>
      <c r="B130" s="2748"/>
      <c r="C130" s="2748"/>
      <c r="D130" s="2748"/>
      <c r="E130" s="2677"/>
      <c r="I130" s="2748"/>
    </row>
    <row r="131" spans="1:10">
      <c r="A131" s="2748"/>
      <c r="B131" s="2748"/>
      <c r="C131" s="2748"/>
      <c r="D131" s="2748"/>
      <c r="E131" s="2677"/>
      <c r="I131" s="2748"/>
    </row>
    <row r="132" spans="1:10">
      <c r="A132" s="2748"/>
      <c r="B132" s="2748"/>
      <c r="C132" s="2748"/>
      <c r="D132" s="2748"/>
      <c r="E132" s="2677"/>
      <c r="I132" s="2748"/>
    </row>
    <row r="133" spans="1:10">
      <c r="A133" s="2748"/>
      <c r="B133" s="2748"/>
      <c r="C133" s="2748"/>
      <c r="D133" s="2748"/>
      <c r="E133" s="2677"/>
      <c r="I133" s="2748"/>
    </row>
    <row r="134" spans="1:10">
      <c r="A134" s="2748"/>
      <c r="B134" s="2748"/>
      <c r="E134" s="2677"/>
      <c r="I134" s="2748"/>
    </row>
    <row r="135" spans="1:10">
      <c r="A135" s="2748"/>
      <c r="B135" s="2748"/>
      <c r="C135" s="2748"/>
      <c r="D135" s="2748"/>
      <c r="E135" s="2677"/>
      <c r="I135" s="2748"/>
      <c r="J135" s="2748"/>
    </row>
    <row r="136" spans="1:10">
      <c r="A136" s="2748"/>
      <c r="B136" s="2748"/>
      <c r="C136" s="2748"/>
      <c r="D136" s="2748"/>
      <c r="E136" s="2677"/>
    </row>
    <row r="137" spans="1:10">
      <c r="A137" s="2748"/>
      <c r="B137" s="2748"/>
      <c r="C137" s="2748"/>
      <c r="D137" s="2748"/>
      <c r="E137" s="2677"/>
      <c r="I137" s="2748"/>
    </row>
    <row r="138" spans="1:10">
      <c r="A138" s="2748"/>
      <c r="B138" s="2748"/>
      <c r="C138" s="2748"/>
      <c r="D138" s="2748"/>
      <c r="E138" s="2677"/>
      <c r="I138" s="2748"/>
    </row>
    <row r="139" spans="1:10">
      <c r="A139" s="2748"/>
      <c r="B139" s="2748"/>
      <c r="C139" s="2748"/>
      <c r="D139" s="2748"/>
      <c r="E139" s="2677"/>
      <c r="I139" s="2748"/>
    </row>
    <row r="140" spans="1:10">
      <c r="A140" s="2748"/>
      <c r="B140" s="2748"/>
      <c r="C140" s="2748"/>
      <c r="D140" s="2748"/>
      <c r="E140" s="2677"/>
      <c r="I140" s="2748"/>
    </row>
    <row r="141" spans="1:10">
      <c r="A141" s="2748"/>
      <c r="B141" s="2748"/>
      <c r="E141" s="2677"/>
      <c r="I141" s="2748"/>
    </row>
    <row r="142" spans="1:10">
      <c r="A142" s="2748"/>
      <c r="B142" s="2748"/>
      <c r="C142" s="2748"/>
      <c r="D142" s="2748"/>
      <c r="E142" s="2677"/>
      <c r="I142" s="2748"/>
      <c r="J142" s="2748"/>
    </row>
    <row r="143" spans="1:10">
      <c r="A143" s="2748"/>
      <c r="B143" s="2748"/>
      <c r="C143" s="2748"/>
      <c r="D143" s="2748"/>
      <c r="E143" s="2677"/>
    </row>
    <row r="144" spans="1:10">
      <c r="A144" s="2748"/>
      <c r="B144" s="2748"/>
      <c r="C144" s="2748"/>
      <c r="D144" s="2748"/>
      <c r="E144" s="2677"/>
      <c r="I144" s="2748"/>
    </row>
    <row r="145" spans="1:9">
      <c r="A145" s="2748"/>
      <c r="B145" s="2748"/>
      <c r="C145" s="2748"/>
      <c r="D145" s="2748"/>
      <c r="E145" s="2677"/>
      <c r="I145" s="2748"/>
    </row>
    <row r="146" spans="1:9">
      <c r="A146" s="2748"/>
      <c r="B146" s="2748"/>
      <c r="C146" s="2748"/>
      <c r="D146" s="2748"/>
      <c r="E146" s="2677"/>
      <c r="I146" s="2748"/>
    </row>
    <row r="147" spans="1:9">
      <c r="A147" s="2748"/>
      <c r="B147" s="2748"/>
      <c r="C147" s="2748"/>
      <c r="D147" s="2748"/>
      <c r="E147" s="2677"/>
      <c r="I147" s="2748"/>
    </row>
    <row r="148" spans="1:9">
      <c r="A148" s="2748"/>
      <c r="B148" s="2748"/>
      <c r="E148" s="2748"/>
      <c r="F148" s="2748"/>
      <c r="G148" s="2748"/>
      <c r="H148" s="2748"/>
      <c r="I148" s="2748"/>
    </row>
    <row r="149" spans="1:9">
      <c r="A149" s="2748"/>
      <c r="B149" s="2748"/>
      <c r="C149" s="2748"/>
      <c r="D149" s="2748"/>
      <c r="E149" s="2677"/>
      <c r="I149" s="2748"/>
    </row>
    <row r="150" spans="1:9">
      <c r="A150" s="2748"/>
      <c r="B150" s="2748"/>
      <c r="C150" s="2748"/>
      <c r="D150" s="2748"/>
      <c r="E150" s="2677"/>
      <c r="I150" s="2748"/>
    </row>
    <row r="151" spans="1:9">
      <c r="A151" s="2748"/>
      <c r="B151" s="2748"/>
      <c r="C151" s="2748"/>
      <c r="D151" s="2748"/>
      <c r="E151" s="2677"/>
      <c r="I151" s="2748"/>
    </row>
    <row r="152" spans="1:9">
      <c r="A152" s="2748"/>
      <c r="B152" s="2748"/>
      <c r="C152" s="2748"/>
      <c r="D152" s="2748"/>
      <c r="E152" s="2677"/>
      <c r="I152" s="2748"/>
    </row>
    <row r="153" spans="1:9">
      <c r="A153" s="2748"/>
      <c r="B153" s="2748"/>
      <c r="C153" s="2748"/>
      <c r="D153" s="2748"/>
      <c r="E153" s="2677"/>
      <c r="I153" s="2748"/>
    </row>
    <row r="154" spans="1:9">
      <c r="A154" s="2748"/>
      <c r="B154" s="2748"/>
      <c r="C154" s="2748"/>
      <c r="D154" s="2748"/>
      <c r="E154" s="2677"/>
      <c r="I154" s="2748"/>
    </row>
    <row r="155" spans="1:9">
      <c r="A155" s="2748"/>
      <c r="B155" s="2748"/>
      <c r="C155" s="2748"/>
      <c r="D155" s="2748"/>
      <c r="E155" s="2677"/>
      <c r="I155" s="2748"/>
    </row>
    <row r="156" spans="1:9">
      <c r="A156" s="2748"/>
      <c r="B156" s="2748"/>
      <c r="C156" s="2748"/>
      <c r="D156" s="2748"/>
      <c r="E156" s="2677"/>
      <c r="I156" s="2748"/>
    </row>
    <row r="157" spans="1:9">
      <c r="A157" s="2748"/>
      <c r="B157" s="2748"/>
      <c r="C157" s="2748"/>
      <c r="D157" s="2748"/>
      <c r="E157" s="2677"/>
      <c r="I157" s="2748"/>
    </row>
    <row r="158" spans="1:9">
      <c r="A158" s="2748"/>
      <c r="B158" s="2748"/>
      <c r="C158" s="2748"/>
      <c r="D158" s="2748"/>
      <c r="E158" s="2677"/>
      <c r="I158" s="2748"/>
    </row>
    <row r="159" spans="1:9">
      <c r="A159" s="2748"/>
      <c r="B159" s="2748"/>
      <c r="E159" s="2677"/>
      <c r="I159" s="2748"/>
    </row>
    <row r="160" spans="1:9">
      <c r="A160" s="2748"/>
      <c r="B160" s="2748"/>
      <c r="C160" s="2748"/>
      <c r="D160" s="2748"/>
      <c r="E160" s="2677"/>
      <c r="I160" s="2748"/>
    </row>
    <row r="161" spans="1:19">
      <c r="A161" s="2748"/>
      <c r="B161" s="2748"/>
      <c r="C161" s="2748"/>
      <c r="D161" s="2748"/>
      <c r="E161" s="2677"/>
      <c r="I161" s="2748"/>
    </row>
    <row r="162" spans="1:19">
      <c r="A162" s="2748"/>
      <c r="B162" s="2748"/>
      <c r="C162" s="2748"/>
      <c r="D162" s="2748"/>
      <c r="E162" s="2677"/>
      <c r="I162" s="2748"/>
    </row>
    <row r="163" spans="1:19">
      <c r="A163" s="2748"/>
      <c r="B163" s="2748"/>
      <c r="C163" s="2748"/>
      <c r="D163" s="2748"/>
      <c r="E163" s="2677"/>
      <c r="I163" s="2748"/>
    </row>
    <row r="164" spans="1:19">
      <c r="A164" s="2748"/>
      <c r="B164" s="2748"/>
      <c r="C164" s="2748"/>
      <c r="D164" s="2748"/>
      <c r="E164" s="2677"/>
      <c r="I164" s="2748"/>
      <c r="N164" s="2783"/>
      <c r="O164" s="2783"/>
      <c r="P164" s="2783"/>
      <c r="Q164" s="2783"/>
      <c r="R164" s="2783"/>
      <c r="S164" s="2783"/>
    </row>
    <row r="165" spans="1:19">
      <c r="A165" s="2748"/>
      <c r="B165" s="2748"/>
      <c r="C165" s="2748"/>
      <c r="D165" s="2748"/>
      <c r="E165" s="2677"/>
      <c r="I165" s="2748"/>
      <c r="N165" s="2709"/>
      <c r="O165" s="2709"/>
      <c r="P165" s="2709"/>
      <c r="Q165" s="2709"/>
      <c r="R165" s="2709"/>
      <c r="S165" s="2709"/>
    </row>
    <row r="166" spans="1:19">
      <c r="A166" s="2748"/>
      <c r="B166" s="2748"/>
      <c r="C166" s="2748"/>
      <c r="D166" s="2748"/>
      <c r="E166" s="2677"/>
      <c r="I166" s="2748"/>
      <c r="N166" s="2709"/>
      <c r="O166" s="2709"/>
      <c r="P166" s="2709"/>
      <c r="Q166" s="2709"/>
      <c r="R166" s="2709"/>
      <c r="S166" s="2709"/>
    </row>
    <row r="167" spans="1:19">
      <c r="A167" s="2748"/>
      <c r="B167" s="2748"/>
      <c r="C167" s="2748"/>
      <c r="D167" s="2748"/>
      <c r="E167" s="2677"/>
      <c r="I167" s="2748"/>
      <c r="N167" s="2709"/>
      <c r="O167" s="2709"/>
      <c r="P167" s="2709"/>
      <c r="Q167" s="2709"/>
      <c r="R167" s="2709"/>
      <c r="S167" s="2709"/>
    </row>
    <row r="168" spans="1:19">
      <c r="A168" s="2748"/>
      <c r="B168" s="2748"/>
      <c r="C168" s="2748"/>
      <c r="D168" s="2748"/>
      <c r="E168" s="2677"/>
      <c r="I168" s="2748"/>
      <c r="J168" s="2748"/>
      <c r="K168" s="2748"/>
      <c r="L168" s="2748"/>
      <c r="M168" s="2748"/>
      <c r="N168" s="2784"/>
      <c r="O168" s="2784"/>
      <c r="P168" s="2784"/>
      <c r="Q168" s="2784"/>
      <c r="R168" s="2784"/>
      <c r="S168" s="2784"/>
    </row>
    <row r="169" spans="1:19">
      <c r="A169" s="2748"/>
      <c r="B169" s="2748"/>
      <c r="C169" s="2748"/>
      <c r="D169" s="2748"/>
      <c r="E169" s="2677"/>
      <c r="I169" s="2748"/>
      <c r="J169" s="2748"/>
      <c r="N169" s="2709"/>
      <c r="O169" s="2709"/>
      <c r="P169" s="2709"/>
      <c r="Q169" s="2709"/>
      <c r="R169" s="2709"/>
      <c r="S169" s="2709"/>
    </row>
    <row r="170" spans="1:19">
      <c r="A170" s="2748"/>
      <c r="B170" s="2748"/>
      <c r="C170" s="2748"/>
      <c r="D170" s="2748"/>
      <c r="E170" s="2677"/>
      <c r="I170" s="2748"/>
      <c r="N170" s="2709"/>
      <c r="O170" s="2709"/>
      <c r="P170" s="2709"/>
      <c r="Q170" s="2709"/>
      <c r="R170" s="2709"/>
      <c r="S170" s="2709"/>
    </row>
    <row r="171" spans="1:19">
      <c r="A171" s="2748"/>
      <c r="B171" s="2748"/>
      <c r="C171" s="2748"/>
      <c r="D171" s="2748"/>
      <c r="E171" s="2677"/>
      <c r="I171" s="2748"/>
      <c r="N171" s="2709"/>
      <c r="O171" s="2709"/>
      <c r="P171" s="2709"/>
      <c r="Q171" s="2709"/>
      <c r="R171" s="2709"/>
      <c r="S171" s="2709"/>
    </row>
    <row r="172" spans="1:19">
      <c r="A172" s="2748"/>
      <c r="B172" s="2748"/>
      <c r="C172" s="2748"/>
      <c r="D172" s="2748"/>
      <c r="E172" s="2677"/>
      <c r="I172" s="2748"/>
      <c r="N172" s="2709"/>
      <c r="O172" s="2709"/>
      <c r="P172" s="2709"/>
      <c r="Q172" s="2709"/>
      <c r="R172" s="2709"/>
      <c r="S172" s="2709"/>
    </row>
    <row r="173" spans="1:19">
      <c r="A173" s="2748"/>
      <c r="B173" s="2748"/>
      <c r="C173" s="2748"/>
      <c r="D173" s="2748"/>
      <c r="E173" s="2677"/>
      <c r="I173" s="2748"/>
      <c r="N173" s="2709"/>
      <c r="O173" s="2709"/>
      <c r="P173" s="2709"/>
      <c r="Q173" s="2709"/>
      <c r="R173" s="2709"/>
      <c r="S173" s="2709"/>
    </row>
    <row r="174" spans="1:19">
      <c r="A174" s="2748"/>
      <c r="B174" s="2748"/>
      <c r="E174" s="2677"/>
      <c r="I174" s="2748"/>
      <c r="N174" s="2709"/>
      <c r="O174" s="2709"/>
      <c r="P174" s="2709"/>
      <c r="Q174" s="2709"/>
      <c r="R174" s="2709"/>
      <c r="S174" s="2709"/>
    </row>
    <row r="175" spans="1:19">
      <c r="A175" s="2748"/>
      <c r="B175" s="2748"/>
      <c r="C175" s="2748"/>
      <c r="D175" s="2748"/>
      <c r="E175" s="2677"/>
      <c r="I175" s="2748"/>
      <c r="N175" s="2709"/>
      <c r="O175" s="2709"/>
      <c r="P175" s="2709"/>
      <c r="Q175" s="2709"/>
      <c r="R175" s="2709"/>
      <c r="S175" s="2709"/>
    </row>
    <row r="176" spans="1:19">
      <c r="A176" s="2748"/>
      <c r="B176" s="2748"/>
      <c r="C176" s="2748"/>
      <c r="D176" s="2748"/>
      <c r="E176" s="2677"/>
      <c r="I176" s="2748"/>
      <c r="N176" s="2709"/>
      <c r="O176" s="2709"/>
      <c r="P176" s="2709"/>
      <c r="Q176" s="2709"/>
      <c r="R176" s="2709"/>
      <c r="S176" s="2709"/>
    </row>
    <row r="177" spans="1:19">
      <c r="A177" s="2748"/>
      <c r="B177" s="2748"/>
      <c r="C177" s="2748"/>
      <c r="D177" s="2748"/>
      <c r="E177" s="2677"/>
      <c r="I177" s="2748"/>
      <c r="N177" s="2709"/>
      <c r="O177" s="2709"/>
      <c r="P177" s="2709"/>
      <c r="Q177" s="2709"/>
      <c r="R177" s="2709"/>
      <c r="S177" s="2709"/>
    </row>
    <row r="178" spans="1:19">
      <c r="A178" s="2748"/>
      <c r="B178" s="2748"/>
      <c r="C178" s="2748"/>
      <c r="D178" s="2748"/>
      <c r="E178" s="2677"/>
      <c r="I178" s="2748"/>
      <c r="N178" s="2709"/>
      <c r="O178" s="2709"/>
      <c r="P178" s="2709"/>
      <c r="Q178" s="2709"/>
      <c r="R178" s="2709"/>
      <c r="S178" s="2709"/>
    </row>
    <row r="179" spans="1:19">
      <c r="A179" s="2748"/>
      <c r="B179" s="2748"/>
      <c r="C179" s="2748"/>
      <c r="D179" s="2748"/>
      <c r="E179" s="2677"/>
      <c r="I179" s="2748"/>
      <c r="N179" s="2709"/>
      <c r="O179" s="2709"/>
      <c r="P179" s="2709"/>
      <c r="Q179" s="2709"/>
      <c r="R179" s="2709"/>
      <c r="S179" s="2709"/>
    </row>
    <row r="180" spans="1:19">
      <c r="A180" s="2748"/>
      <c r="B180" s="2748"/>
      <c r="C180" s="2748"/>
      <c r="D180" s="2748"/>
      <c r="E180" s="2677"/>
      <c r="I180" s="2748"/>
      <c r="N180" s="2709"/>
      <c r="O180" s="2709"/>
      <c r="P180" s="2709"/>
      <c r="Q180" s="2709"/>
      <c r="R180" s="2709"/>
      <c r="S180" s="2709"/>
    </row>
    <row r="181" spans="1:19">
      <c r="A181" s="2748"/>
      <c r="B181" s="2748"/>
      <c r="C181" s="2748"/>
      <c r="D181" s="2748"/>
      <c r="E181" s="2677"/>
      <c r="I181" s="2748"/>
      <c r="N181" s="2709"/>
      <c r="O181" s="2709"/>
      <c r="P181" s="2709"/>
      <c r="Q181" s="2709"/>
      <c r="R181" s="2709"/>
      <c r="S181" s="2709"/>
    </row>
    <row r="182" spans="1:19">
      <c r="A182" s="2748"/>
      <c r="B182" s="2748"/>
      <c r="C182" s="2748"/>
      <c r="D182" s="2748"/>
      <c r="E182" s="2677"/>
      <c r="I182" s="2748"/>
      <c r="N182" s="2709"/>
      <c r="O182" s="2709"/>
      <c r="P182" s="2709"/>
      <c r="Q182" s="2709"/>
      <c r="R182" s="2709"/>
      <c r="S182" s="2709"/>
    </row>
    <row r="183" spans="1:19">
      <c r="A183" s="2748"/>
      <c r="B183" s="2748"/>
      <c r="C183" s="2748"/>
      <c r="D183" s="2748"/>
      <c r="E183" s="2677"/>
      <c r="I183" s="2748"/>
      <c r="N183" s="2709"/>
      <c r="O183" s="2709"/>
      <c r="P183" s="2709"/>
      <c r="Q183" s="2709"/>
      <c r="R183" s="2709"/>
      <c r="S183" s="2709"/>
    </row>
    <row r="184" spans="1:19">
      <c r="A184" s="2748"/>
      <c r="B184" s="2748"/>
      <c r="C184" s="2748"/>
      <c r="D184" s="2748"/>
      <c r="E184" s="2677"/>
      <c r="I184" s="2748"/>
      <c r="N184" s="2709"/>
      <c r="O184" s="2709"/>
      <c r="P184" s="2709"/>
      <c r="Q184" s="2709"/>
      <c r="R184" s="2709"/>
      <c r="S184" s="2709"/>
    </row>
    <row r="185" spans="1:19">
      <c r="A185" s="2748"/>
      <c r="B185" s="2748"/>
      <c r="C185" s="2748"/>
      <c r="D185" s="2748"/>
      <c r="E185" s="2677"/>
      <c r="I185" s="2748"/>
      <c r="N185" s="2709"/>
      <c r="O185" s="2709"/>
      <c r="P185" s="2709"/>
      <c r="Q185" s="2709"/>
      <c r="R185" s="2709"/>
      <c r="S185" s="2709"/>
    </row>
    <row r="186" spans="1:19">
      <c r="A186" s="2748"/>
      <c r="B186" s="2748"/>
      <c r="C186" s="2748"/>
      <c r="D186" s="2748"/>
      <c r="E186" s="2677"/>
      <c r="I186" s="2748"/>
      <c r="N186" s="2709"/>
      <c r="O186" s="2709"/>
      <c r="P186" s="2709"/>
      <c r="Q186" s="2709"/>
      <c r="R186" s="2709"/>
      <c r="S186" s="2709"/>
    </row>
    <row r="187" spans="1:19">
      <c r="A187" s="2748"/>
      <c r="B187" s="2748"/>
      <c r="C187" s="2748"/>
      <c r="D187" s="2748"/>
      <c r="E187" s="2677"/>
      <c r="N187" s="2784"/>
      <c r="O187" s="2784"/>
      <c r="P187" s="2784"/>
      <c r="Q187" s="2784"/>
      <c r="R187" s="2784"/>
      <c r="S187" s="2784"/>
    </row>
    <row r="188" spans="1:19">
      <c r="A188" s="2748"/>
      <c r="B188" s="2748"/>
      <c r="C188" s="2748"/>
      <c r="D188" s="2748"/>
      <c r="E188" s="2677"/>
      <c r="K188" s="2783"/>
      <c r="L188" s="2783"/>
      <c r="M188" s="2783"/>
    </row>
    <row r="189" spans="1:19">
      <c r="A189" s="2748"/>
      <c r="B189" s="2748"/>
      <c r="C189" s="2748"/>
      <c r="D189" s="2748"/>
      <c r="E189" s="2677"/>
      <c r="K189" s="2748"/>
      <c r="L189" s="2748"/>
      <c r="M189" s="2748"/>
    </row>
    <row r="190" spans="1:19">
      <c r="A190" s="2748"/>
      <c r="B190" s="2748"/>
      <c r="C190" s="2748"/>
      <c r="D190" s="2748"/>
      <c r="E190" s="2677"/>
      <c r="K190" s="2748"/>
      <c r="L190" s="2748"/>
      <c r="M190" s="2748"/>
    </row>
    <row r="191" spans="1:19">
      <c r="A191" s="2748"/>
      <c r="B191" s="2748"/>
      <c r="C191" s="2748"/>
      <c r="D191" s="2748"/>
      <c r="E191" s="2677"/>
      <c r="K191" s="2748"/>
      <c r="L191" s="2748"/>
      <c r="M191" s="2748"/>
    </row>
    <row r="192" spans="1:19">
      <c r="A192" s="2748"/>
      <c r="B192" s="2748"/>
      <c r="C192" s="2748"/>
      <c r="D192" s="2748"/>
      <c r="E192" s="2677"/>
      <c r="K192" s="2748"/>
      <c r="L192" s="2748"/>
      <c r="M192" s="2748"/>
    </row>
    <row r="193" spans="1:13">
      <c r="A193" s="2748"/>
      <c r="B193" s="2748"/>
      <c r="C193" s="2748"/>
      <c r="D193" s="2748"/>
      <c r="E193" s="2677"/>
      <c r="K193" s="2748"/>
      <c r="L193" s="2748"/>
      <c r="M193" s="2748"/>
    </row>
    <row r="194" spans="1:13">
      <c r="E194" s="2677"/>
    </row>
    <row r="195" spans="1:13">
      <c r="E195" s="2677"/>
    </row>
  </sheetData>
  <mergeCells count="70">
    <mergeCell ref="A84:A97"/>
    <mergeCell ref="B84:B88"/>
    <mergeCell ref="C84:D84"/>
    <mergeCell ref="C85:D85"/>
    <mergeCell ref="C86:D86"/>
    <mergeCell ref="C87:D87"/>
    <mergeCell ref="C88:D88"/>
    <mergeCell ref="B89:B97"/>
    <mergeCell ref="C89:C91"/>
    <mergeCell ref="C59:D59"/>
    <mergeCell ref="C60:D60"/>
    <mergeCell ref="C92:C94"/>
    <mergeCell ref="C95:C97"/>
    <mergeCell ref="C81:C83"/>
    <mergeCell ref="C61:D61"/>
    <mergeCell ref="A71:A83"/>
    <mergeCell ref="B71:B74"/>
    <mergeCell ref="C71:D71"/>
    <mergeCell ref="C72:D72"/>
    <mergeCell ref="C73:D73"/>
    <mergeCell ref="C74:D74"/>
    <mergeCell ref="B75:B83"/>
    <mergeCell ref="C75:C77"/>
    <mergeCell ref="C78:C80"/>
    <mergeCell ref="B62:B70"/>
    <mergeCell ref="C62:C64"/>
    <mergeCell ref="C65:C67"/>
    <mergeCell ref="A46:A56"/>
    <mergeCell ref="B46:B47"/>
    <mergeCell ref="C46:D46"/>
    <mergeCell ref="C47:D47"/>
    <mergeCell ref="B48:B56"/>
    <mergeCell ref="C48:C50"/>
    <mergeCell ref="C51:C53"/>
    <mergeCell ref="C54:C56"/>
    <mergeCell ref="C68:C70"/>
    <mergeCell ref="A57:A70"/>
    <mergeCell ref="B57:B61"/>
    <mergeCell ref="C57:D57"/>
    <mergeCell ref="C58:D58"/>
    <mergeCell ref="A35:A45"/>
    <mergeCell ref="B35:B36"/>
    <mergeCell ref="C35:D35"/>
    <mergeCell ref="C36:D36"/>
    <mergeCell ref="B37:B45"/>
    <mergeCell ref="C37:C39"/>
    <mergeCell ref="C40:C42"/>
    <mergeCell ref="C43:C45"/>
    <mergeCell ref="A10:A22"/>
    <mergeCell ref="B10:B13"/>
    <mergeCell ref="C10:D10"/>
    <mergeCell ref="C11:D11"/>
    <mergeCell ref="C12:D12"/>
    <mergeCell ref="C13:D13"/>
    <mergeCell ref="B14:B22"/>
    <mergeCell ref="C14:C16"/>
    <mergeCell ref="A23:A34"/>
    <mergeCell ref="B23:B25"/>
    <mergeCell ref="C23:D23"/>
    <mergeCell ref="C24:D24"/>
    <mergeCell ref="C25:D25"/>
    <mergeCell ref="B26:B34"/>
    <mergeCell ref="C26:C28"/>
    <mergeCell ref="C29:C31"/>
    <mergeCell ref="C32:C34"/>
    <mergeCell ref="K15:K17"/>
    <mergeCell ref="C17:C19"/>
    <mergeCell ref="K18:K20"/>
    <mergeCell ref="C20:C22"/>
    <mergeCell ref="K12:K14"/>
  </mergeCells>
  <pageMargins left="0.31496062992125984" right="0.31496062992125984" top="0.55118110236220474" bottom="0.55118110236220474" header="0.31496062992125984" footer="0.31496062992125984"/>
  <pageSetup paperSize="8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topLeftCell="A16" workbookViewId="0">
      <selection activeCell="L47" sqref="L47"/>
    </sheetView>
  </sheetViews>
  <sheetFormatPr defaultRowHeight="15"/>
  <cols>
    <col min="1" max="1" width="11.85546875" style="2677" customWidth="1"/>
    <col min="2" max="2" width="12.7109375" style="2677" customWidth="1"/>
    <col min="3" max="3" width="9.28515625" style="2677" customWidth="1"/>
    <col min="4" max="4" width="17.7109375" style="2677" customWidth="1"/>
    <col min="5" max="34" width="8.42578125" style="2677" customWidth="1"/>
    <col min="35" max="50" width="11" style="2677" customWidth="1"/>
    <col min="51" max="16384" width="9.140625" style="2677"/>
  </cols>
  <sheetData>
    <row r="1" spans="1:38" ht="18.75">
      <c r="A1" s="2676" t="s">
        <v>696</v>
      </c>
      <c r="E1" s="2721"/>
    </row>
    <row r="2" spans="1:38" ht="18.75">
      <c r="A2" s="2678" t="s">
        <v>697</v>
      </c>
      <c r="E2" s="2721"/>
    </row>
    <row r="3" spans="1:38" ht="18.75">
      <c r="A3" s="2680" t="s">
        <v>698</v>
      </c>
      <c r="E3" s="2721"/>
    </row>
    <row r="4" spans="1:38">
      <c r="E4" s="2721"/>
      <c r="R4" s="2708"/>
      <c r="S4" s="2708"/>
      <c r="T4" s="2708"/>
      <c r="U4" s="2708"/>
      <c r="V4" s="2708"/>
      <c r="W4" s="2708"/>
    </row>
    <row r="5" spans="1:38" s="2683" customFormat="1" ht="60.75" customHeight="1">
      <c r="A5" s="2681"/>
      <c r="B5" s="2682"/>
      <c r="D5" s="2684" t="s">
        <v>366</v>
      </c>
      <c r="E5" s="2685" t="s">
        <v>163</v>
      </c>
      <c r="F5" s="2786" t="s">
        <v>165</v>
      </c>
      <c r="G5" s="2686" t="s">
        <v>168</v>
      </c>
      <c r="H5" s="2686" t="s">
        <v>335</v>
      </c>
      <c r="I5" s="2686" t="s">
        <v>367</v>
      </c>
      <c r="J5" s="2687" t="s">
        <v>170</v>
      </c>
      <c r="K5" s="2686" t="s">
        <v>172</v>
      </c>
      <c r="L5" s="2786" t="s">
        <v>174</v>
      </c>
      <c r="M5" s="2686" t="s">
        <v>177</v>
      </c>
      <c r="N5" s="2686" t="s">
        <v>180</v>
      </c>
      <c r="O5" s="2686" t="s">
        <v>183</v>
      </c>
      <c r="P5" s="2686" t="s">
        <v>185</v>
      </c>
      <c r="Q5" s="2686" t="s">
        <v>310</v>
      </c>
      <c r="R5" s="2688" t="s">
        <v>302</v>
      </c>
      <c r="S5" s="2688" t="s">
        <v>299</v>
      </c>
      <c r="T5" s="2686" t="s">
        <v>294</v>
      </c>
      <c r="U5" s="2686" t="s">
        <v>187</v>
      </c>
      <c r="V5" s="2686" t="s">
        <v>281</v>
      </c>
      <c r="W5" s="2689" t="s">
        <v>274</v>
      </c>
      <c r="X5" s="2686" t="s">
        <v>189</v>
      </c>
      <c r="Y5" s="2686" t="s">
        <v>191</v>
      </c>
      <c r="Z5" s="2687" t="s">
        <v>699</v>
      </c>
      <c r="AA5" s="2686" t="s">
        <v>193</v>
      </c>
      <c r="AB5" s="2686" t="s">
        <v>263</v>
      </c>
      <c r="AC5" s="2686" t="s">
        <v>368</v>
      </c>
      <c r="AD5" s="2686" t="s">
        <v>260</v>
      </c>
      <c r="AE5" s="2786" t="s">
        <v>195</v>
      </c>
      <c r="AF5" s="2786" t="s">
        <v>198</v>
      </c>
      <c r="AG5" s="2686" t="s">
        <v>242</v>
      </c>
      <c r="AH5" s="2686" t="s">
        <v>200</v>
      </c>
      <c r="AI5" s="2686" t="s">
        <v>231</v>
      </c>
      <c r="AJ5" s="2686" t="s">
        <v>369</v>
      </c>
      <c r="AK5" s="2686" t="s">
        <v>227</v>
      </c>
      <c r="AL5" s="2686" t="s">
        <v>223</v>
      </c>
    </row>
    <row r="6" spans="1:38" s="2690" customFormat="1" ht="132.75" customHeight="1">
      <c r="D6" s="2787" t="s">
        <v>371</v>
      </c>
      <c r="E6" s="2788" t="s">
        <v>372</v>
      </c>
      <c r="F6" s="2789" t="s">
        <v>373</v>
      </c>
      <c r="G6" s="2789" t="s">
        <v>374</v>
      </c>
      <c r="H6" s="2789" t="s">
        <v>375</v>
      </c>
      <c r="I6" s="2789" t="s">
        <v>376</v>
      </c>
      <c r="J6" s="2788" t="s">
        <v>169</v>
      </c>
      <c r="K6" s="2789" t="s">
        <v>171</v>
      </c>
      <c r="L6" s="2789" t="s">
        <v>173</v>
      </c>
      <c r="M6" s="2789" t="s">
        <v>176</v>
      </c>
      <c r="N6" s="2789" t="s">
        <v>179</v>
      </c>
      <c r="O6" s="2789" t="s">
        <v>182</v>
      </c>
      <c r="P6" s="2789" t="s">
        <v>184</v>
      </c>
      <c r="Q6" s="2789" t="s">
        <v>311</v>
      </c>
      <c r="R6" s="2789" t="s">
        <v>377</v>
      </c>
      <c r="S6" s="2789" t="s">
        <v>300</v>
      </c>
      <c r="T6" s="2789" t="s">
        <v>295</v>
      </c>
      <c r="U6" s="2789" t="s">
        <v>186</v>
      </c>
      <c r="V6" s="2789" t="s">
        <v>378</v>
      </c>
      <c r="W6" s="2789" t="s">
        <v>379</v>
      </c>
      <c r="X6" s="2790" t="s">
        <v>380</v>
      </c>
      <c r="Y6" s="2789" t="s">
        <v>190</v>
      </c>
      <c r="Z6" s="2788" t="s">
        <v>700</v>
      </c>
      <c r="AA6" s="2791" t="s">
        <v>381</v>
      </c>
      <c r="AB6" s="2791" t="s">
        <v>264</v>
      </c>
      <c r="AC6" s="2791" t="s">
        <v>382</v>
      </c>
      <c r="AD6" s="2791" t="s">
        <v>383</v>
      </c>
      <c r="AE6" s="2789" t="s">
        <v>194</v>
      </c>
      <c r="AF6" s="2789" t="s">
        <v>197</v>
      </c>
      <c r="AG6" s="2789" t="s">
        <v>243</v>
      </c>
      <c r="AH6" s="2791" t="s">
        <v>384</v>
      </c>
      <c r="AI6" s="2791" t="s">
        <v>385</v>
      </c>
      <c r="AJ6" s="2789" t="s">
        <v>386</v>
      </c>
      <c r="AK6" s="2791" t="s">
        <v>649</v>
      </c>
      <c r="AL6" s="2789" t="s">
        <v>224</v>
      </c>
    </row>
    <row r="7" spans="1:38" s="2690" customFormat="1">
      <c r="A7" s="2677"/>
      <c r="B7" s="2677"/>
      <c r="C7" s="2677"/>
      <c r="D7" s="2677"/>
      <c r="E7" s="2696"/>
      <c r="F7" s="2697"/>
      <c r="G7" s="2698"/>
      <c r="H7" s="2698"/>
      <c r="I7" s="2698"/>
      <c r="J7" s="2698"/>
      <c r="K7" s="2698"/>
      <c r="L7" s="2698"/>
      <c r="M7" s="2698"/>
      <c r="N7" s="2699"/>
      <c r="O7" s="2699"/>
      <c r="P7" s="2698"/>
      <c r="Q7" s="2700"/>
      <c r="R7" s="2699"/>
      <c r="S7" s="2701"/>
      <c r="T7" s="2701"/>
      <c r="U7" s="2698"/>
      <c r="V7" s="2702"/>
      <c r="W7" s="2702"/>
      <c r="X7" s="2698"/>
      <c r="Y7" s="2702"/>
      <c r="Z7" s="2698"/>
      <c r="AA7" s="2677"/>
      <c r="AB7" s="2677"/>
      <c r="AC7" s="2677"/>
      <c r="AD7" s="2677"/>
      <c r="AE7" s="2677"/>
      <c r="AF7" s="2677"/>
      <c r="AG7" s="2677"/>
      <c r="AH7" s="2677"/>
      <c r="AI7" s="2677"/>
      <c r="AJ7" s="2677"/>
      <c r="AK7" s="2677"/>
      <c r="AL7" s="2677"/>
    </row>
    <row r="8" spans="1:38">
      <c r="A8" s="2703" t="s">
        <v>684</v>
      </c>
    </row>
    <row r="9" spans="1:38" ht="15" customHeight="1">
      <c r="A9" s="3827" t="s">
        <v>641</v>
      </c>
      <c r="B9" s="3772" t="s">
        <v>685</v>
      </c>
      <c r="C9" s="3753" t="s">
        <v>617</v>
      </c>
      <c r="D9" s="3828"/>
      <c r="E9" s="2792"/>
      <c r="F9" s="2792"/>
      <c r="G9" s="2792"/>
      <c r="H9" s="2792"/>
      <c r="I9" s="2792"/>
      <c r="J9" s="2792"/>
      <c r="K9" s="2792"/>
      <c r="L9" s="2792"/>
      <c r="M9" s="2792"/>
      <c r="N9" s="2792"/>
      <c r="O9" s="2792"/>
      <c r="P9" s="2792"/>
      <c r="Q9" s="2792"/>
      <c r="R9" s="2792"/>
      <c r="S9" s="2792"/>
      <c r="T9" s="2792"/>
      <c r="U9" s="2792"/>
      <c r="V9" s="2792"/>
      <c r="W9" s="2792"/>
      <c r="X9" s="2792"/>
      <c r="Y9" s="2792"/>
      <c r="Z9" s="2792"/>
      <c r="AA9" s="2792"/>
      <c r="AB9" s="2792"/>
      <c r="AC9" s="2792"/>
      <c r="AD9" s="2792"/>
      <c r="AE9" s="2792"/>
      <c r="AF9" s="2792"/>
      <c r="AG9" s="2792"/>
      <c r="AH9" s="2792"/>
      <c r="AI9" s="2792"/>
      <c r="AJ9" s="2792"/>
      <c r="AK9" s="2792"/>
      <c r="AL9" s="2792"/>
    </row>
    <row r="10" spans="1:38">
      <c r="A10" s="3827"/>
      <c r="B10" s="3765"/>
      <c r="C10" s="3768" t="s">
        <v>616</v>
      </c>
      <c r="D10" s="3769"/>
      <c r="E10" s="2793"/>
      <c r="F10" s="2793"/>
      <c r="G10" s="2793"/>
      <c r="H10" s="2793"/>
      <c r="I10" s="2793"/>
      <c r="J10" s="2793"/>
      <c r="K10" s="2793"/>
      <c r="L10" s="2793"/>
      <c r="M10" s="2793"/>
      <c r="N10" s="2793"/>
      <c r="O10" s="2793"/>
      <c r="P10" s="2793"/>
      <c r="Q10" s="2793"/>
      <c r="R10" s="2793"/>
      <c r="S10" s="2793"/>
      <c r="T10" s="2793"/>
      <c r="U10" s="2793"/>
      <c r="V10" s="2793"/>
      <c r="W10" s="2793"/>
      <c r="X10" s="2793"/>
      <c r="Y10" s="2793"/>
      <c r="Z10" s="2793"/>
      <c r="AA10" s="2793"/>
      <c r="AB10" s="2793"/>
      <c r="AC10" s="2793"/>
      <c r="AD10" s="2793"/>
      <c r="AE10" s="2793"/>
      <c r="AF10" s="2793"/>
      <c r="AG10" s="2793"/>
      <c r="AH10" s="2793"/>
      <c r="AI10" s="2793"/>
      <c r="AJ10" s="2793"/>
      <c r="AK10" s="2793"/>
      <c r="AL10" s="2793"/>
    </row>
    <row r="11" spans="1:38">
      <c r="A11" s="3827"/>
      <c r="B11" s="3765"/>
      <c r="C11" s="3770" t="s">
        <v>618</v>
      </c>
      <c r="D11" s="3771"/>
      <c r="E11" s="2779"/>
      <c r="F11" s="2779"/>
      <c r="G11" s="2779"/>
      <c r="H11" s="2779"/>
      <c r="I11" s="2779"/>
      <c r="J11" s="2779"/>
      <c r="K11" s="2779"/>
      <c r="L11" s="2779"/>
      <c r="M11" s="2779"/>
      <c r="N11" s="2779"/>
      <c r="O11" s="2779"/>
      <c r="P11" s="2779"/>
      <c r="Q11" s="2779"/>
      <c r="R11" s="2779"/>
      <c r="S11" s="2779"/>
      <c r="T11" s="2779"/>
      <c r="U11" s="2779"/>
      <c r="V11" s="2779"/>
      <c r="W11" s="2779"/>
      <c r="X11" s="2779"/>
      <c r="Y11" s="2779"/>
      <c r="Z11" s="2779"/>
      <c r="AA11" s="2779"/>
      <c r="AB11" s="2779"/>
      <c r="AC11" s="2779"/>
      <c r="AD11" s="2779"/>
      <c r="AE11" s="2779"/>
      <c r="AF11" s="2779"/>
      <c r="AG11" s="2779"/>
      <c r="AH11" s="2779"/>
      <c r="AI11" s="2779"/>
      <c r="AJ11" s="2779"/>
      <c r="AK11" s="2779"/>
      <c r="AL11" s="2779"/>
    </row>
    <row r="12" spans="1:38">
      <c r="A12" s="3827"/>
      <c r="B12" s="3772" t="s">
        <v>690</v>
      </c>
      <c r="C12" s="3774" t="s">
        <v>701</v>
      </c>
      <c r="D12" s="2765" t="s">
        <v>692</v>
      </c>
      <c r="E12" s="2779"/>
      <c r="F12" s="2779"/>
      <c r="G12" s="2779"/>
      <c r="H12" s="2779"/>
      <c r="I12" s="2779"/>
      <c r="J12" s="2779"/>
      <c r="K12" s="2779"/>
      <c r="L12" s="2779"/>
      <c r="M12" s="2779"/>
      <c r="N12" s="2779"/>
      <c r="O12" s="2779"/>
      <c r="P12" s="2779"/>
      <c r="Q12" s="2779"/>
      <c r="R12" s="2779"/>
      <c r="S12" s="2779"/>
      <c r="T12" s="2779"/>
      <c r="U12" s="2779"/>
      <c r="V12" s="2779"/>
      <c r="W12" s="2779"/>
      <c r="X12" s="2779"/>
      <c r="Y12" s="2779"/>
      <c r="Z12" s="2779"/>
      <c r="AA12" s="2779"/>
      <c r="AB12" s="2779"/>
      <c r="AC12" s="2779"/>
      <c r="AD12" s="2779"/>
      <c r="AE12" s="2779"/>
      <c r="AF12" s="2779"/>
      <c r="AG12" s="2779"/>
      <c r="AH12" s="2779"/>
      <c r="AI12" s="2779"/>
      <c r="AJ12" s="2779"/>
      <c r="AK12" s="2779"/>
      <c r="AL12" s="2779"/>
    </row>
    <row r="13" spans="1:38">
      <c r="A13" s="3827"/>
      <c r="B13" s="3765"/>
      <c r="C13" s="3759"/>
      <c r="D13" s="2768" t="s">
        <v>395</v>
      </c>
      <c r="E13" s="2779"/>
      <c r="F13" s="2779"/>
      <c r="G13" s="2779"/>
      <c r="H13" s="2779"/>
      <c r="I13" s="2779"/>
      <c r="J13" s="2779"/>
      <c r="K13" s="2779"/>
      <c r="L13" s="2779"/>
      <c r="M13" s="2779"/>
      <c r="N13" s="2779"/>
      <c r="O13" s="2779"/>
      <c r="P13" s="2779"/>
      <c r="Q13" s="2779"/>
      <c r="R13" s="2779"/>
      <c r="S13" s="2779"/>
      <c r="T13" s="2779"/>
      <c r="U13" s="2779"/>
      <c r="V13" s="2779"/>
      <c r="W13" s="2779"/>
      <c r="X13" s="2779"/>
      <c r="Y13" s="2779"/>
      <c r="Z13" s="2779"/>
      <c r="AA13" s="2779"/>
      <c r="AB13" s="2779"/>
      <c r="AC13" s="2779"/>
      <c r="AD13" s="2779"/>
      <c r="AE13" s="2779"/>
      <c r="AF13" s="2779"/>
      <c r="AG13" s="2779"/>
      <c r="AH13" s="2779"/>
      <c r="AI13" s="2779"/>
      <c r="AJ13" s="2779"/>
      <c r="AK13" s="2779"/>
      <c r="AL13" s="2779"/>
    </row>
    <row r="14" spans="1:38">
      <c r="A14" s="3827"/>
      <c r="B14" s="3765"/>
      <c r="C14" s="3759"/>
      <c r="D14" s="2768" t="s">
        <v>396</v>
      </c>
      <c r="E14" s="2779"/>
      <c r="F14" s="2779"/>
      <c r="G14" s="2779"/>
      <c r="H14" s="2779"/>
      <c r="I14" s="2779"/>
      <c r="J14" s="2779"/>
      <c r="K14" s="2779"/>
      <c r="L14" s="2779"/>
      <c r="M14" s="2779"/>
      <c r="N14" s="2779"/>
      <c r="O14" s="2779"/>
      <c r="P14" s="2779"/>
      <c r="Q14" s="2779"/>
      <c r="R14" s="2779"/>
      <c r="S14" s="2779"/>
      <c r="T14" s="2779"/>
      <c r="U14" s="2779"/>
      <c r="V14" s="2779"/>
      <c r="W14" s="2779"/>
      <c r="X14" s="2779"/>
      <c r="Y14" s="2779"/>
      <c r="Z14" s="2779"/>
      <c r="AA14" s="2779"/>
      <c r="AB14" s="2779"/>
      <c r="AC14" s="2779"/>
      <c r="AD14" s="2779"/>
      <c r="AE14" s="2779"/>
      <c r="AF14" s="2779"/>
      <c r="AG14" s="2779"/>
      <c r="AH14" s="2779"/>
      <c r="AI14" s="2779"/>
      <c r="AJ14" s="2779"/>
      <c r="AK14" s="2779"/>
      <c r="AL14" s="2779"/>
    </row>
    <row r="15" spans="1:38">
      <c r="A15" s="3827"/>
      <c r="B15" s="3765"/>
      <c r="C15" s="3759" t="s">
        <v>702</v>
      </c>
      <c r="D15" s="2765" t="s">
        <v>692</v>
      </c>
      <c r="E15" s="2779"/>
      <c r="F15" s="2779"/>
      <c r="G15" s="2779"/>
      <c r="H15" s="2779"/>
      <c r="I15" s="2779"/>
      <c r="J15" s="2779"/>
      <c r="K15" s="2779"/>
      <c r="L15" s="2779"/>
      <c r="M15" s="2779"/>
      <c r="N15" s="2779"/>
      <c r="O15" s="2779"/>
      <c r="P15" s="2779"/>
      <c r="Q15" s="2779"/>
      <c r="R15" s="2779"/>
      <c r="S15" s="2779"/>
      <c r="T15" s="2779"/>
      <c r="U15" s="2779"/>
      <c r="V15" s="2779"/>
      <c r="W15" s="2779"/>
      <c r="X15" s="2779"/>
      <c r="Y15" s="2779"/>
      <c r="Z15" s="2779"/>
      <c r="AA15" s="2779"/>
      <c r="AB15" s="2779"/>
      <c r="AC15" s="2779"/>
      <c r="AD15" s="2779"/>
      <c r="AE15" s="2779"/>
      <c r="AF15" s="2779"/>
      <c r="AG15" s="2779"/>
      <c r="AH15" s="2779"/>
      <c r="AI15" s="2779"/>
      <c r="AJ15" s="2779"/>
      <c r="AK15" s="2779"/>
      <c r="AL15" s="2779"/>
    </row>
    <row r="16" spans="1:38">
      <c r="A16" s="3827"/>
      <c r="B16" s="3765"/>
      <c r="C16" s="3759"/>
      <c r="D16" s="2768" t="s">
        <v>395</v>
      </c>
      <c r="E16" s="2779"/>
      <c r="F16" s="2779"/>
      <c r="G16" s="2779"/>
      <c r="H16" s="2779"/>
      <c r="I16" s="2779"/>
      <c r="J16" s="2779"/>
      <c r="K16" s="2779"/>
      <c r="L16" s="2779"/>
      <c r="M16" s="2779"/>
      <c r="N16" s="2779"/>
      <c r="O16" s="2779"/>
      <c r="P16" s="2779"/>
      <c r="Q16" s="2779"/>
      <c r="R16" s="2779"/>
      <c r="S16" s="2779"/>
      <c r="T16" s="2779"/>
      <c r="U16" s="2779"/>
      <c r="V16" s="2779"/>
      <c r="W16" s="2779"/>
      <c r="X16" s="2779"/>
      <c r="Y16" s="2779"/>
      <c r="Z16" s="2779"/>
      <c r="AA16" s="2779"/>
      <c r="AB16" s="2779"/>
      <c r="AC16" s="2779"/>
      <c r="AD16" s="2779"/>
      <c r="AE16" s="2779"/>
      <c r="AF16" s="2779"/>
      <c r="AG16" s="2779"/>
      <c r="AH16" s="2779"/>
      <c r="AI16" s="2779"/>
      <c r="AJ16" s="2779"/>
      <c r="AK16" s="2779"/>
      <c r="AL16" s="2779"/>
    </row>
    <row r="17" spans="1:38">
      <c r="A17" s="3827"/>
      <c r="B17" s="3778"/>
      <c r="C17" s="3829"/>
      <c r="D17" s="2794" t="s">
        <v>396</v>
      </c>
      <c r="E17" s="2781"/>
      <c r="F17" s="2781"/>
      <c r="G17" s="2781"/>
      <c r="H17" s="2781"/>
      <c r="I17" s="2781"/>
      <c r="J17" s="2781"/>
      <c r="K17" s="2781"/>
      <c r="L17" s="2781"/>
      <c r="M17" s="2781"/>
      <c r="N17" s="2781"/>
      <c r="O17" s="2781"/>
      <c r="P17" s="2781"/>
      <c r="Q17" s="2781"/>
      <c r="R17" s="2781"/>
      <c r="S17" s="2781"/>
      <c r="T17" s="2781"/>
      <c r="U17" s="2781"/>
      <c r="V17" s="2781"/>
      <c r="W17" s="2781"/>
      <c r="X17" s="2781"/>
      <c r="Y17" s="2781"/>
      <c r="Z17" s="2781"/>
      <c r="AA17" s="2781"/>
      <c r="AB17" s="2781"/>
      <c r="AC17" s="2781"/>
      <c r="AD17" s="2781"/>
      <c r="AE17" s="2781"/>
      <c r="AF17" s="2781"/>
      <c r="AG17" s="2781"/>
      <c r="AH17" s="2781"/>
      <c r="AI17" s="2781"/>
      <c r="AJ17" s="2781"/>
      <c r="AK17" s="2781"/>
      <c r="AL17" s="2781"/>
    </row>
    <row r="18" spans="1:38">
      <c r="A18" s="3830" t="s">
        <v>650</v>
      </c>
      <c r="B18" s="3804" t="s">
        <v>685</v>
      </c>
      <c r="C18" s="3831" t="s">
        <v>619</v>
      </c>
      <c r="D18" s="3832"/>
      <c r="E18" s="2779"/>
      <c r="F18" s="2779"/>
      <c r="G18" s="2779"/>
      <c r="H18" s="2779"/>
      <c r="I18" s="2779"/>
      <c r="J18" s="2779"/>
      <c r="K18" s="2779"/>
      <c r="L18" s="2779"/>
      <c r="M18" s="2779"/>
      <c r="N18" s="2779"/>
      <c r="O18" s="2779"/>
      <c r="P18" s="2779"/>
      <c r="Q18" s="2779"/>
      <c r="R18" s="2779"/>
      <c r="S18" s="2779"/>
      <c r="T18" s="2779"/>
      <c r="U18" s="2779"/>
      <c r="V18" s="2779"/>
      <c r="W18" s="2779"/>
      <c r="X18" s="2779"/>
      <c r="Y18" s="2779"/>
      <c r="Z18" s="2779"/>
      <c r="AA18" s="2779"/>
      <c r="AB18" s="2779"/>
      <c r="AC18" s="2779"/>
      <c r="AD18" s="2779"/>
      <c r="AE18" s="2779"/>
      <c r="AF18" s="2779"/>
      <c r="AG18" s="2779"/>
      <c r="AH18" s="2779"/>
      <c r="AI18" s="2779"/>
      <c r="AJ18" s="2779"/>
      <c r="AK18" s="2779"/>
      <c r="AL18" s="2779"/>
    </row>
    <row r="19" spans="1:38" ht="14.25" customHeight="1">
      <c r="A19" s="3830"/>
      <c r="B19" s="3804"/>
      <c r="C19" s="3833" t="s">
        <v>620</v>
      </c>
      <c r="D19" s="3834"/>
      <c r="E19" s="2795"/>
      <c r="F19" s="2795"/>
      <c r="G19" s="2795"/>
      <c r="H19" s="2795"/>
      <c r="I19" s="2795"/>
      <c r="J19" s="2795"/>
      <c r="K19" s="2795"/>
      <c r="L19" s="2795"/>
      <c r="M19" s="2795"/>
      <c r="N19" s="2795"/>
      <c r="O19" s="2795"/>
      <c r="P19" s="2795"/>
      <c r="Q19" s="2795"/>
      <c r="R19" s="2795"/>
      <c r="S19" s="2795"/>
      <c r="T19" s="2795"/>
      <c r="U19" s="2795"/>
      <c r="V19" s="2795"/>
      <c r="W19" s="2795"/>
      <c r="X19" s="2795"/>
      <c r="Y19" s="2795"/>
      <c r="Z19" s="2795"/>
      <c r="AA19" s="2795"/>
      <c r="AB19" s="2795"/>
      <c r="AC19" s="2795"/>
      <c r="AD19" s="2795"/>
      <c r="AE19" s="2795"/>
      <c r="AF19" s="2795"/>
      <c r="AG19" s="2795"/>
      <c r="AH19" s="2795"/>
      <c r="AI19" s="2795"/>
      <c r="AJ19" s="2795"/>
      <c r="AK19" s="2795"/>
      <c r="AL19" s="2795"/>
    </row>
    <row r="20" spans="1:38" ht="14.25" customHeight="1">
      <c r="A20" s="3830"/>
      <c r="B20" s="3772" t="s">
        <v>690</v>
      </c>
      <c r="C20" s="3774" t="s">
        <v>701</v>
      </c>
      <c r="D20" s="2765" t="s">
        <v>692</v>
      </c>
      <c r="E20" s="2792"/>
      <c r="F20" s="2792"/>
      <c r="G20" s="2792"/>
      <c r="H20" s="2792"/>
      <c r="I20" s="2792"/>
      <c r="J20" s="2792"/>
      <c r="K20" s="2792"/>
      <c r="L20" s="2792"/>
      <c r="M20" s="2792"/>
      <c r="N20" s="2792"/>
      <c r="O20" s="2792"/>
      <c r="P20" s="2792"/>
      <c r="Q20" s="2792"/>
      <c r="R20" s="2792"/>
      <c r="S20" s="2792"/>
      <c r="T20" s="2792"/>
      <c r="U20" s="2792"/>
      <c r="V20" s="2792"/>
      <c r="W20" s="2792"/>
      <c r="X20" s="2792"/>
      <c r="Y20" s="2792"/>
      <c r="Z20" s="2792"/>
      <c r="AA20" s="2792"/>
      <c r="AB20" s="2792"/>
      <c r="AC20" s="2792"/>
      <c r="AD20" s="2792"/>
      <c r="AE20" s="2792"/>
      <c r="AF20" s="2792"/>
      <c r="AG20" s="2792"/>
      <c r="AH20" s="2792"/>
      <c r="AI20" s="2792"/>
      <c r="AJ20" s="2792"/>
      <c r="AK20" s="2792"/>
      <c r="AL20" s="2792"/>
    </row>
    <row r="21" spans="1:38" ht="15" customHeight="1">
      <c r="A21" s="3830"/>
      <c r="B21" s="3765"/>
      <c r="C21" s="3759"/>
      <c r="D21" s="2768" t="s">
        <v>395</v>
      </c>
      <c r="E21" s="2796"/>
      <c r="F21" s="2796"/>
      <c r="G21" s="2796"/>
      <c r="H21" s="2796"/>
      <c r="I21" s="2796"/>
      <c r="J21" s="2796"/>
      <c r="K21" s="2796"/>
      <c r="L21" s="2796"/>
      <c r="M21" s="2796"/>
      <c r="N21" s="2796"/>
      <c r="O21" s="2796"/>
      <c r="P21" s="2796"/>
      <c r="Q21" s="2796"/>
      <c r="R21" s="2796"/>
      <c r="S21" s="2796"/>
      <c r="T21" s="2796"/>
      <c r="U21" s="2796"/>
      <c r="V21" s="2796"/>
      <c r="W21" s="2796"/>
      <c r="X21" s="2796"/>
      <c r="Y21" s="2796"/>
      <c r="Z21" s="2796"/>
      <c r="AA21" s="2796"/>
      <c r="AB21" s="2796"/>
      <c r="AC21" s="2796"/>
      <c r="AD21" s="2796"/>
      <c r="AE21" s="2796"/>
      <c r="AF21" s="2796"/>
      <c r="AG21" s="2796"/>
      <c r="AH21" s="2796"/>
      <c r="AI21" s="2796"/>
      <c r="AJ21" s="2796"/>
      <c r="AK21" s="2796"/>
      <c r="AL21" s="2796"/>
    </row>
    <row r="22" spans="1:38">
      <c r="A22" s="3830"/>
      <c r="B22" s="3765"/>
      <c r="C22" s="3759"/>
      <c r="D22" s="2768" t="s">
        <v>396</v>
      </c>
      <c r="E22" s="2796"/>
      <c r="F22" s="2796"/>
      <c r="G22" s="2796"/>
      <c r="H22" s="2796"/>
      <c r="I22" s="2796"/>
      <c r="J22" s="2796"/>
      <c r="K22" s="2796"/>
      <c r="L22" s="2796"/>
      <c r="M22" s="2796"/>
      <c r="N22" s="2796"/>
      <c r="O22" s="2796"/>
      <c r="P22" s="2796"/>
      <c r="Q22" s="2796"/>
      <c r="R22" s="2796"/>
      <c r="S22" s="2796"/>
      <c r="T22" s="2796"/>
      <c r="U22" s="2796"/>
      <c r="V22" s="2796"/>
      <c r="W22" s="2796"/>
      <c r="X22" s="2796"/>
      <c r="Y22" s="2796"/>
      <c r="Z22" s="2796"/>
      <c r="AA22" s="2796"/>
      <c r="AB22" s="2796"/>
      <c r="AC22" s="2796"/>
      <c r="AD22" s="2796"/>
      <c r="AE22" s="2796"/>
      <c r="AF22" s="2796"/>
      <c r="AG22" s="2796"/>
      <c r="AH22" s="2793"/>
      <c r="AI22" s="2793"/>
      <c r="AJ22" s="2793"/>
      <c r="AK22" s="2793"/>
      <c r="AL22" s="2793"/>
    </row>
    <row r="23" spans="1:38" ht="15" customHeight="1">
      <c r="A23" s="3830"/>
      <c r="B23" s="3765"/>
      <c r="C23" s="3759" t="s">
        <v>702</v>
      </c>
      <c r="D23" s="2765" t="s">
        <v>692</v>
      </c>
      <c r="E23" s="2779"/>
      <c r="F23" s="2779"/>
      <c r="G23" s="2779"/>
      <c r="H23" s="2779"/>
      <c r="I23" s="2779"/>
      <c r="J23" s="2779"/>
      <c r="K23" s="2779"/>
      <c r="L23" s="2779"/>
      <c r="M23" s="2779"/>
      <c r="N23" s="2779"/>
      <c r="O23" s="2779"/>
      <c r="P23" s="2779"/>
      <c r="Q23" s="2779"/>
      <c r="R23" s="2779"/>
      <c r="S23" s="2779"/>
      <c r="T23" s="2779"/>
      <c r="U23" s="2779"/>
      <c r="V23" s="2779"/>
      <c r="W23" s="2779"/>
      <c r="X23" s="2779"/>
      <c r="Y23" s="2779"/>
      <c r="Z23" s="2779"/>
      <c r="AA23" s="2779"/>
      <c r="AB23" s="2779"/>
      <c r="AC23" s="2779"/>
      <c r="AD23" s="2779"/>
      <c r="AE23" s="2779"/>
      <c r="AF23" s="2779"/>
      <c r="AG23" s="2779"/>
      <c r="AH23" s="2779"/>
      <c r="AI23" s="2779"/>
      <c r="AJ23" s="2779"/>
      <c r="AK23" s="2779"/>
      <c r="AL23" s="2779"/>
    </row>
    <row r="24" spans="1:38">
      <c r="A24" s="3830"/>
      <c r="B24" s="3765"/>
      <c r="C24" s="3759"/>
      <c r="D24" s="2768" t="s">
        <v>395</v>
      </c>
      <c r="E24" s="2779"/>
      <c r="F24" s="2779"/>
      <c r="G24" s="2779"/>
      <c r="H24" s="2779"/>
      <c r="I24" s="2779"/>
      <c r="J24" s="2779"/>
      <c r="K24" s="2779"/>
      <c r="L24" s="2779"/>
      <c r="M24" s="2779"/>
      <c r="N24" s="2779"/>
      <c r="O24" s="2779"/>
      <c r="P24" s="2779"/>
      <c r="Q24" s="2779"/>
      <c r="R24" s="2779"/>
      <c r="S24" s="2779"/>
      <c r="T24" s="2779"/>
      <c r="U24" s="2779"/>
      <c r="V24" s="2779"/>
      <c r="W24" s="2779"/>
      <c r="X24" s="2779"/>
      <c r="Y24" s="2779"/>
      <c r="Z24" s="2779"/>
      <c r="AA24" s="2779"/>
      <c r="AB24" s="2779"/>
      <c r="AC24" s="2779"/>
      <c r="AD24" s="2779"/>
      <c r="AE24" s="2779"/>
      <c r="AF24" s="2779"/>
      <c r="AG24" s="2779"/>
      <c r="AH24" s="2779"/>
      <c r="AI24" s="2779"/>
      <c r="AJ24" s="2779"/>
      <c r="AK24" s="2779"/>
      <c r="AL24" s="2779"/>
    </row>
    <row r="25" spans="1:38">
      <c r="A25" s="3830"/>
      <c r="B25" s="3778"/>
      <c r="C25" s="3829"/>
      <c r="D25" s="2794" t="s">
        <v>396</v>
      </c>
      <c r="E25" s="2781"/>
      <c r="F25" s="2781"/>
      <c r="G25" s="2781"/>
      <c r="H25" s="2781"/>
      <c r="I25" s="2781"/>
      <c r="J25" s="2781"/>
      <c r="K25" s="2781"/>
      <c r="L25" s="2781"/>
      <c r="M25" s="2781"/>
      <c r="N25" s="2781"/>
      <c r="O25" s="2781"/>
      <c r="P25" s="2781"/>
      <c r="Q25" s="2781"/>
      <c r="R25" s="2781"/>
      <c r="S25" s="2781"/>
      <c r="T25" s="2781"/>
      <c r="U25" s="2781"/>
      <c r="V25" s="2781"/>
      <c r="W25" s="2781"/>
      <c r="X25" s="2781"/>
      <c r="Y25" s="2781"/>
      <c r="Z25" s="2781"/>
      <c r="AA25" s="2781"/>
      <c r="AB25" s="2781"/>
      <c r="AC25" s="2781"/>
      <c r="AD25" s="2781"/>
      <c r="AE25" s="2781"/>
      <c r="AF25" s="2781"/>
      <c r="AG25" s="2781"/>
      <c r="AH25" s="2781"/>
      <c r="AI25" s="2781"/>
      <c r="AJ25" s="2781"/>
      <c r="AK25" s="2781"/>
      <c r="AL25" s="2781"/>
    </row>
    <row r="26" spans="1:38">
      <c r="A26" s="3835" t="s">
        <v>642</v>
      </c>
      <c r="B26" s="3836" t="s">
        <v>685</v>
      </c>
      <c r="C26" s="3831" t="s">
        <v>621</v>
      </c>
      <c r="D26" s="3832"/>
      <c r="E26" s="2792"/>
      <c r="F26" s="2792"/>
      <c r="G26" s="2792"/>
      <c r="H26" s="2792"/>
      <c r="I26" s="2792"/>
      <c r="J26" s="2792"/>
      <c r="K26" s="2792"/>
      <c r="L26" s="2792"/>
      <c r="M26" s="2792"/>
      <c r="N26" s="2792"/>
      <c r="O26" s="2792"/>
      <c r="P26" s="2792"/>
      <c r="Q26" s="2792"/>
      <c r="R26" s="2792"/>
      <c r="S26" s="2792"/>
      <c r="T26" s="2792"/>
      <c r="U26" s="2792"/>
      <c r="V26" s="2792"/>
      <c r="W26" s="2792"/>
      <c r="X26" s="2792"/>
      <c r="Y26" s="2792"/>
      <c r="Z26" s="2792"/>
      <c r="AA26" s="2792"/>
      <c r="AB26" s="2792"/>
      <c r="AC26" s="2792"/>
      <c r="AD26" s="2792"/>
      <c r="AE26" s="2792"/>
      <c r="AF26" s="2792"/>
      <c r="AG26" s="2792"/>
      <c r="AH26" s="2792"/>
      <c r="AI26" s="2792"/>
      <c r="AJ26" s="2792"/>
      <c r="AK26" s="2792"/>
      <c r="AL26" s="2792"/>
    </row>
    <row r="27" spans="1:38">
      <c r="A27" s="3835"/>
      <c r="B27" s="3798"/>
      <c r="C27" s="3829" t="s">
        <v>622</v>
      </c>
      <c r="D27" s="3837"/>
      <c r="E27" s="2781"/>
      <c r="F27" s="2781"/>
      <c r="G27" s="2781"/>
      <c r="H27" s="2781"/>
      <c r="I27" s="2781"/>
      <c r="J27" s="2781"/>
      <c r="K27" s="2781"/>
      <c r="L27" s="2781"/>
      <c r="M27" s="2781"/>
      <c r="N27" s="2781"/>
      <c r="O27" s="2781"/>
      <c r="P27" s="2781"/>
      <c r="Q27" s="2781"/>
      <c r="R27" s="2781"/>
      <c r="S27" s="2781"/>
      <c r="T27" s="2781"/>
      <c r="U27" s="2781"/>
      <c r="V27" s="2781"/>
      <c r="W27" s="2781"/>
      <c r="X27" s="2781"/>
      <c r="Y27" s="2781"/>
      <c r="Z27" s="2781"/>
      <c r="AA27" s="2781"/>
      <c r="AB27" s="2781"/>
      <c r="AC27" s="2781"/>
      <c r="AD27" s="2781"/>
      <c r="AE27" s="2781"/>
      <c r="AF27" s="2781"/>
      <c r="AG27" s="2781"/>
      <c r="AH27" s="2781"/>
      <c r="AI27" s="2781"/>
      <c r="AJ27" s="2781"/>
      <c r="AK27" s="2781"/>
      <c r="AL27" s="2781"/>
    </row>
    <row r="28" spans="1:38">
      <c r="A28" s="3835"/>
      <c r="B28" s="3765" t="s">
        <v>690</v>
      </c>
      <c r="C28" s="3838" t="s">
        <v>701</v>
      </c>
      <c r="D28" s="2797" t="s">
        <v>692</v>
      </c>
      <c r="E28" s="2798"/>
      <c r="F28" s="2798"/>
      <c r="G28" s="2798"/>
      <c r="H28" s="2798"/>
      <c r="I28" s="2798"/>
      <c r="J28" s="2798"/>
      <c r="K28" s="2798"/>
      <c r="L28" s="2798"/>
      <c r="M28" s="2798"/>
      <c r="N28" s="2798"/>
      <c r="O28" s="2798"/>
      <c r="P28" s="2798"/>
      <c r="Q28" s="2798"/>
      <c r="R28" s="2798"/>
      <c r="S28" s="2798"/>
      <c r="T28" s="2798"/>
      <c r="U28" s="2798"/>
      <c r="V28" s="2798"/>
      <c r="W28" s="2798"/>
      <c r="X28" s="2798"/>
      <c r="Y28" s="2798"/>
      <c r="Z28" s="2798"/>
      <c r="AA28" s="2798"/>
      <c r="AB28" s="2798"/>
      <c r="AC28" s="2798"/>
      <c r="AD28" s="2798"/>
      <c r="AE28" s="2798"/>
      <c r="AF28" s="2798"/>
      <c r="AG28" s="2798"/>
      <c r="AH28" s="2798"/>
      <c r="AI28" s="2798"/>
      <c r="AJ28" s="2798"/>
      <c r="AK28" s="2798"/>
      <c r="AL28" s="2798"/>
    </row>
    <row r="29" spans="1:38">
      <c r="A29" s="3835"/>
      <c r="B29" s="3765"/>
      <c r="C29" s="3759"/>
      <c r="D29" s="2768" t="s">
        <v>395</v>
      </c>
      <c r="E29" s="2779"/>
      <c r="F29" s="2779"/>
      <c r="G29" s="2779"/>
      <c r="H29" s="2779"/>
      <c r="I29" s="2779"/>
      <c r="J29" s="2779"/>
      <c r="K29" s="2779"/>
      <c r="L29" s="2779"/>
      <c r="M29" s="2779"/>
      <c r="N29" s="2779"/>
      <c r="O29" s="2779"/>
      <c r="P29" s="2779"/>
      <c r="Q29" s="2779"/>
      <c r="R29" s="2779"/>
      <c r="S29" s="2779"/>
      <c r="T29" s="2779"/>
      <c r="U29" s="2779"/>
      <c r="V29" s="2779"/>
      <c r="W29" s="2779"/>
      <c r="X29" s="2779"/>
      <c r="Y29" s="2779"/>
      <c r="Z29" s="2779"/>
      <c r="AA29" s="2779"/>
      <c r="AB29" s="2779"/>
      <c r="AC29" s="2779"/>
      <c r="AD29" s="2779"/>
      <c r="AE29" s="2779"/>
      <c r="AF29" s="2779"/>
      <c r="AG29" s="2779"/>
      <c r="AH29" s="2779"/>
      <c r="AI29" s="2779"/>
      <c r="AJ29" s="2779"/>
      <c r="AK29" s="2779"/>
      <c r="AL29" s="2779"/>
    </row>
    <row r="30" spans="1:38">
      <c r="A30" s="3835"/>
      <c r="B30" s="3765"/>
      <c r="C30" s="3759"/>
      <c r="D30" s="2768" t="s">
        <v>396</v>
      </c>
      <c r="E30" s="2779"/>
      <c r="F30" s="2779"/>
      <c r="G30" s="2779"/>
      <c r="H30" s="2779"/>
      <c r="I30" s="2779"/>
      <c r="J30" s="2779"/>
      <c r="K30" s="2779"/>
      <c r="L30" s="2779"/>
      <c r="M30" s="2779"/>
      <c r="N30" s="2779"/>
      <c r="O30" s="2779"/>
      <c r="P30" s="2779"/>
      <c r="Q30" s="2779"/>
      <c r="R30" s="2779"/>
      <c r="S30" s="2779"/>
      <c r="T30" s="2779"/>
      <c r="U30" s="2779"/>
      <c r="V30" s="2779"/>
      <c r="W30" s="2779"/>
      <c r="X30" s="2779"/>
      <c r="Y30" s="2779"/>
      <c r="Z30" s="2779"/>
      <c r="AA30" s="2779"/>
      <c r="AB30" s="2779"/>
      <c r="AC30" s="2779"/>
      <c r="AD30" s="2779"/>
      <c r="AE30" s="2779"/>
      <c r="AF30" s="2779"/>
      <c r="AG30" s="2779"/>
      <c r="AH30" s="2779"/>
      <c r="AI30" s="2779"/>
      <c r="AJ30" s="2779"/>
      <c r="AK30" s="2779"/>
      <c r="AL30" s="2779"/>
    </row>
    <row r="31" spans="1:38" ht="15" customHeight="1">
      <c r="A31" s="3835"/>
      <c r="B31" s="3765"/>
      <c r="C31" s="3759" t="s">
        <v>702</v>
      </c>
      <c r="D31" s="2765" t="s">
        <v>692</v>
      </c>
      <c r="E31" s="2779"/>
      <c r="F31" s="2779"/>
      <c r="G31" s="2779"/>
      <c r="H31" s="2779"/>
      <c r="I31" s="2779"/>
      <c r="J31" s="2779"/>
      <c r="K31" s="2779"/>
      <c r="L31" s="2779"/>
      <c r="M31" s="2779"/>
      <c r="N31" s="2779"/>
      <c r="O31" s="2779"/>
      <c r="P31" s="2779"/>
      <c r="Q31" s="2779"/>
      <c r="R31" s="2779"/>
      <c r="S31" s="2779"/>
      <c r="T31" s="2779"/>
      <c r="U31" s="2779"/>
      <c r="V31" s="2779"/>
      <c r="W31" s="2779"/>
      <c r="X31" s="2779"/>
      <c r="Y31" s="2779"/>
      <c r="Z31" s="2779"/>
      <c r="AA31" s="2779"/>
      <c r="AB31" s="2779"/>
      <c r="AC31" s="2779"/>
      <c r="AD31" s="2779"/>
      <c r="AE31" s="2779"/>
      <c r="AF31" s="2779"/>
      <c r="AG31" s="2779"/>
      <c r="AH31" s="2779"/>
      <c r="AI31" s="2779"/>
      <c r="AJ31" s="2779"/>
      <c r="AK31" s="2779"/>
      <c r="AL31" s="2779"/>
    </row>
    <row r="32" spans="1:38">
      <c r="A32" s="3835"/>
      <c r="B32" s="3765"/>
      <c r="C32" s="3759"/>
      <c r="D32" s="2768" t="s">
        <v>395</v>
      </c>
      <c r="E32" s="2779"/>
      <c r="F32" s="2779"/>
      <c r="G32" s="2779"/>
      <c r="H32" s="2779"/>
      <c r="I32" s="2779"/>
      <c r="J32" s="2779"/>
      <c r="K32" s="2779"/>
      <c r="L32" s="2779"/>
      <c r="M32" s="2779"/>
      <c r="N32" s="2779"/>
      <c r="O32" s="2779"/>
      <c r="P32" s="2779"/>
      <c r="Q32" s="2779"/>
      <c r="R32" s="2779"/>
      <c r="S32" s="2779"/>
      <c r="T32" s="2779"/>
      <c r="U32" s="2779"/>
      <c r="V32" s="2779"/>
      <c r="W32" s="2779"/>
      <c r="X32" s="2779"/>
      <c r="Y32" s="2779"/>
      <c r="Z32" s="2779"/>
      <c r="AA32" s="2779"/>
      <c r="AB32" s="2779"/>
      <c r="AC32" s="2779"/>
      <c r="AD32" s="2779"/>
      <c r="AE32" s="2779"/>
      <c r="AF32" s="2779"/>
      <c r="AG32" s="2779"/>
      <c r="AH32" s="2779"/>
      <c r="AI32" s="2779"/>
      <c r="AJ32" s="2779"/>
      <c r="AK32" s="2779"/>
      <c r="AL32" s="2779"/>
    </row>
    <row r="33" spans="1:38" ht="15.75" customHeight="1">
      <c r="A33" s="3835"/>
      <c r="B33" s="3778"/>
      <c r="C33" s="3839"/>
      <c r="D33" s="2799" t="s">
        <v>396</v>
      </c>
      <c r="E33" s="2795"/>
      <c r="F33" s="2795"/>
      <c r="G33" s="2795"/>
      <c r="H33" s="2795"/>
      <c r="I33" s="2795"/>
      <c r="J33" s="2795"/>
      <c r="K33" s="2795"/>
      <c r="L33" s="2795"/>
      <c r="M33" s="2795"/>
      <c r="N33" s="2795"/>
      <c r="O33" s="2795"/>
      <c r="P33" s="2795"/>
      <c r="Q33" s="2795"/>
      <c r="R33" s="2795"/>
      <c r="S33" s="2795"/>
      <c r="T33" s="2795"/>
      <c r="U33" s="2795"/>
      <c r="V33" s="2795"/>
      <c r="W33" s="2795"/>
      <c r="X33" s="2795"/>
      <c r="Y33" s="2795"/>
      <c r="Z33" s="2795"/>
      <c r="AA33" s="2795"/>
      <c r="AB33" s="2795"/>
      <c r="AC33" s="2795"/>
      <c r="AD33" s="2795"/>
      <c r="AE33" s="2795"/>
      <c r="AF33" s="2795"/>
      <c r="AG33" s="2795"/>
      <c r="AH33" s="2795"/>
      <c r="AI33" s="2795"/>
      <c r="AJ33" s="2795"/>
      <c r="AK33" s="2795"/>
      <c r="AL33" s="2795"/>
    </row>
    <row r="34" spans="1:38">
      <c r="A34" s="3840" t="s">
        <v>651</v>
      </c>
      <c r="B34" s="3836" t="s">
        <v>685</v>
      </c>
      <c r="C34" s="3774" t="s">
        <v>624</v>
      </c>
      <c r="D34" s="3841"/>
      <c r="E34" s="2800"/>
      <c r="F34" s="2800"/>
      <c r="G34" s="2800"/>
      <c r="H34" s="2800"/>
      <c r="I34" s="2800"/>
      <c r="J34" s="2800"/>
      <c r="K34" s="2800"/>
      <c r="L34" s="2800"/>
      <c r="M34" s="2800"/>
      <c r="N34" s="2800"/>
      <c r="O34" s="2800"/>
      <c r="P34" s="2800"/>
      <c r="Q34" s="2800"/>
      <c r="R34" s="2800"/>
      <c r="S34" s="2800"/>
      <c r="T34" s="2800"/>
      <c r="U34" s="2800"/>
      <c r="V34" s="2800"/>
      <c r="W34" s="2800"/>
      <c r="X34" s="2800"/>
      <c r="Y34" s="2800"/>
      <c r="Z34" s="2800"/>
      <c r="AA34" s="2800"/>
      <c r="AB34" s="2800"/>
      <c r="AC34" s="2800"/>
      <c r="AD34" s="2800"/>
      <c r="AE34" s="2800"/>
      <c r="AF34" s="2800"/>
      <c r="AG34" s="2800"/>
      <c r="AH34" s="2800"/>
      <c r="AI34" s="2800"/>
      <c r="AJ34" s="2800"/>
      <c r="AK34" s="2800"/>
      <c r="AL34" s="2800"/>
    </row>
    <row r="35" spans="1:38">
      <c r="A35" s="3840"/>
      <c r="B35" s="3804"/>
      <c r="C35" s="3812" t="s">
        <v>625</v>
      </c>
      <c r="D35" s="3813"/>
      <c r="E35" s="2779"/>
      <c r="F35" s="2779"/>
      <c r="G35" s="2779"/>
      <c r="H35" s="2779"/>
      <c r="I35" s="2779"/>
      <c r="J35" s="2779"/>
      <c r="K35" s="2779"/>
      <c r="L35" s="2779"/>
      <c r="M35" s="2779"/>
      <c r="N35" s="2779"/>
      <c r="O35" s="2779"/>
      <c r="P35" s="2779"/>
      <c r="Q35" s="2779"/>
      <c r="R35" s="2779"/>
      <c r="S35" s="2779"/>
      <c r="T35" s="2779"/>
      <c r="U35" s="2779"/>
      <c r="V35" s="2779"/>
      <c r="W35" s="2779"/>
      <c r="X35" s="2779"/>
      <c r="Y35" s="2779"/>
      <c r="Z35" s="2779"/>
      <c r="AA35" s="2779"/>
      <c r="AB35" s="2779"/>
      <c r="AC35" s="2779"/>
      <c r="AD35" s="2779"/>
      <c r="AE35" s="2779"/>
      <c r="AF35" s="2779"/>
      <c r="AG35" s="2779"/>
      <c r="AH35" s="2779"/>
      <c r="AI35" s="2779"/>
      <c r="AJ35" s="2779"/>
      <c r="AK35" s="2779"/>
      <c r="AL35" s="2779"/>
    </row>
    <row r="36" spans="1:38">
      <c r="A36" s="3840"/>
      <c r="B36" s="3804"/>
      <c r="C36" s="3812" t="s">
        <v>626</v>
      </c>
      <c r="D36" s="3813"/>
      <c r="E36" s="2779"/>
      <c r="F36" s="2779"/>
      <c r="G36" s="2779"/>
      <c r="H36" s="2779"/>
      <c r="I36" s="2779"/>
      <c r="J36" s="2779"/>
      <c r="K36" s="2779"/>
      <c r="L36" s="2779"/>
      <c r="M36" s="2779"/>
      <c r="N36" s="2779"/>
      <c r="O36" s="2779"/>
      <c r="P36" s="2779"/>
      <c r="Q36" s="2779"/>
      <c r="R36" s="2779"/>
      <c r="S36" s="2779"/>
      <c r="T36" s="2779"/>
      <c r="U36" s="2779"/>
      <c r="V36" s="2779"/>
      <c r="W36" s="2779"/>
      <c r="X36" s="2779"/>
      <c r="Y36" s="2779"/>
      <c r="Z36" s="2779"/>
      <c r="AA36" s="2779"/>
      <c r="AB36" s="2779"/>
      <c r="AC36" s="2779"/>
      <c r="AD36" s="2779"/>
      <c r="AE36" s="2779"/>
      <c r="AF36" s="2779"/>
      <c r="AG36" s="2779"/>
      <c r="AH36" s="2779"/>
      <c r="AI36" s="2779"/>
      <c r="AJ36" s="2779"/>
      <c r="AK36" s="2779"/>
      <c r="AL36" s="2779"/>
    </row>
    <row r="37" spans="1:38">
      <c r="A37" s="3840"/>
      <c r="B37" s="3804"/>
      <c r="C37" s="3816" t="s">
        <v>623</v>
      </c>
      <c r="D37" s="3817"/>
      <c r="E37" s="2779"/>
      <c r="F37" s="2779"/>
      <c r="G37" s="2779"/>
      <c r="H37" s="2779"/>
      <c r="I37" s="2779"/>
      <c r="J37" s="2779"/>
      <c r="K37" s="2779"/>
      <c r="L37" s="2779"/>
      <c r="M37" s="2779"/>
      <c r="N37" s="2779"/>
      <c r="O37" s="2779"/>
      <c r="P37" s="2779"/>
      <c r="Q37" s="2779"/>
      <c r="R37" s="2779"/>
      <c r="S37" s="2779"/>
      <c r="T37" s="2779"/>
      <c r="U37" s="2779"/>
      <c r="V37" s="2779"/>
      <c r="W37" s="2779"/>
      <c r="X37" s="2779"/>
      <c r="Y37" s="2779"/>
      <c r="Z37" s="2779"/>
      <c r="AA37" s="2779"/>
      <c r="AB37" s="2779"/>
      <c r="AC37" s="2779"/>
      <c r="AD37" s="2779"/>
      <c r="AE37" s="2779"/>
      <c r="AF37" s="2779"/>
      <c r="AG37" s="2779"/>
      <c r="AH37" s="2779"/>
      <c r="AI37" s="2779"/>
      <c r="AJ37" s="2779"/>
      <c r="AK37" s="2779"/>
      <c r="AL37" s="2779"/>
    </row>
    <row r="38" spans="1:38">
      <c r="A38" s="3840"/>
      <c r="B38" s="3798"/>
      <c r="C38" s="3818" t="s">
        <v>627</v>
      </c>
      <c r="D38" s="3819"/>
      <c r="E38" s="2781"/>
      <c r="F38" s="2781"/>
      <c r="G38" s="2781"/>
      <c r="H38" s="2781"/>
      <c r="I38" s="2781"/>
      <c r="J38" s="2781"/>
      <c r="K38" s="2781"/>
      <c r="L38" s="2781"/>
      <c r="M38" s="2781"/>
      <c r="N38" s="2781"/>
      <c r="O38" s="2781"/>
      <c r="P38" s="2781"/>
      <c r="Q38" s="2781"/>
      <c r="R38" s="2781"/>
      <c r="S38" s="2781"/>
      <c r="T38" s="2781"/>
      <c r="U38" s="2781"/>
      <c r="V38" s="2781"/>
      <c r="W38" s="2781"/>
      <c r="X38" s="2781"/>
      <c r="Y38" s="2781"/>
      <c r="Z38" s="2781"/>
      <c r="AA38" s="2781"/>
      <c r="AB38" s="2781"/>
      <c r="AC38" s="2781"/>
      <c r="AD38" s="2781"/>
      <c r="AE38" s="2781"/>
      <c r="AF38" s="2781"/>
      <c r="AG38" s="2781"/>
      <c r="AH38" s="2781"/>
      <c r="AI38" s="2781"/>
      <c r="AJ38" s="2781"/>
      <c r="AK38" s="2781"/>
      <c r="AL38" s="2781"/>
    </row>
    <row r="39" spans="1:38">
      <c r="A39" s="3840"/>
      <c r="B39" s="3765" t="s">
        <v>690</v>
      </c>
      <c r="C39" s="3838" t="s">
        <v>701</v>
      </c>
      <c r="D39" s="2797" t="s">
        <v>692</v>
      </c>
      <c r="E39" s="2798"/>
      <c r="F39" s="2798"/>
      <c r="G39" s="2798"/>
      <c r="H39" s="2798"/>
      <c r="I39" s="2798"/>
      <c r="J39" s="2798"/>
      <c r="K39" s="2798"/>
      <c r="L39" s="2798"/>
      <c r="M39" s="2798"/>
      <c r="N39" s="2798"/>
      <c r="O39" s="2798"/>
      <c r="P39" s="2798"/>
      <c r="Q39" s="2798"/>
      <c r="R39" s="2798"/>
      <c r="S39" s="2798"/>
      <c r="T39" s="2798"/>
      <c r="U39" s="2798"/>
      <c r="V39" s="2798"/>
      <c r="W39" s="2798"/>
      <c r="X39" s="2798"/>
      <c r="Y39" s="2798"/>
      <c r="Z39" s="2798"/>
      <c r="AA39" s="2798"/>
      <c r="AB39" s="2798"/>
      <c r="AC39" s="2798"/>
      <c r="AD39" s="2798"/>
      <c r="AE39" s="2798"/>
      <c r="AF39" s="2798"/>
      <c r="AG39" s="2798"/>
      <c r="AH39" s="2798"/>
      <c r="AI39" s="2798"/>
      <c r="AJ39" s="2798"/>
      <c r="AK39" s="2798"/>
      <c r="AL39" s="2798"/>
    </row>
    <row r="40" spans="1:38">
      <c r="A40" s="3840"/>
      <c r="B40" s="3765"/>
      <c r="C40" s="3759"/>
      <c r="D40" s="2768" t="s">
        <v>395</v>
      </c>
      <c r="E40" s="2779"/>
      <c r="F40" s="2779"/>
      <c r="G40" s="2779"/>
      <c r="H40" s="2779"/>
      <c r="I40" s="2779"/>
      <c r="J40" s="2779"/>
      <c r="K40" s="2779"/>
      <c r="L40" s="2779"/>
      <c r="M40" s="2779"/>
      <c r="N40" s="2779"/>
      <c r="O40" s="2779"/>
      <c r="P40" s="2779"/>
      <c r="Q40" s="2779"/>
      <c r="R40" s="2779"/>
      <c r="S40" s="2779"/>
      <c r="T40" s="2779"/>
      <c r="U40" s="2779"/>
      <c r="V40" s="2779"/>
      <c r="W40" s="2779"/>
      <c r="X40" s="2779"/>
      <c r="Y40" s="2779"/>
      <c r="Z40" s="2779"/>
      <c r="AA40" s="2779"/>
      <c r="AB40" s="2779"/>
      <c r="AC40" s="2779"/>
      <c r="AD40" s="2779"/>
      <c r="AE40" s="2779"/>
      <c r="AF40" s="2779"/>
      <c r="AG40" s="2779"/>
      <c r="AH40" s="2779"/>
      <c r="AI40" s="2779"/>
      <c r="AJ40" s="2779"/>
      <c r="AK40" s="2779"/>
      <c r="AL40" s="2779"/>
    </row>
    <row r="41" spans="1:38">
      <c r="A41" s="3840"/>
      <c r="B41" s="3765"/>
      <c r="C41" s="3759"/>
      <c r="D41" s="2768" t="s">
        <v>396</v>
      </c>
      <c r="E41" s="2779"/>
      <c r="F41" s="2779"/>
      <c r="G41" s="2779"/>
      <c r="H41" s="2779"/>
      <c r="I41" s="2779"/>
      <c r="J41" s="2779"/>
      <c r="K41" s="2779"/>
      <c r="L41" s="2779"/>
      <c r="M41" s="2779"/>
      <c r="N41" s="2779"/>
      <c r="O41" s="2779"/>
      <c r="P41" s="2779"/>
      <c r="Q41" s="2779"/>
      <c r="R41" s="2779"/>
      <c r="S41" s="2779"/>
      <c r="T41" s="2779"/>
      <c r="U41" s="2779"/>
      <c r="V41" s="2779"/>
      <c r="W41" s="2779"/>
      <c r="X41" s="2779"/>
      <c r="Y41" s="2779"/>
      <c r="Z41" s="2779"/>
      <c r="AA41" s="2779"/>
      <c r="AB41" s="2779"/>
      <c r="AC41" s="2779"/>
      <c r="AD41" s="2779"/>
      <c r="AE41" s="2779"/>
      <c r="AF41" s="2779"/>
      <c r="AG41" s="2779"/>
      <c r="AH41" s="2779"/>
      <c r="AI41" s="2779"/>
      <c r="AJ41" s="2779"/>
      <c r="AK41" s="2779"/>
      <c r="AL41" s="2779"/>
    </row>
    <row r="42" spans="1:38" ht="15" customHeight="1">
      <c r="A42" s="3840"/>
      <c r="B42" s="3765"/>
      <c r="C42" s="3759" t="s">
        <v>702</v>
      </c>
      <c r="D42" s="2765" t="s">
        <v>692</v>
      </c>
      <c r="E42" s="2779"/>
      <c r="F42" s="2779"/>
      <c r="G42" s="2779"/>
      <c r="H42" s="2779"/>
      <c r="I42" s="2779"/>
      <c r="J42" s="2779"/>
      <c r="K42" s="2779"/>
      <c r="L42" s="2779"/>
      <c r="M42" s="2779"/>
      <c r="N42" s="2779"/>
      <c r="O42" s="2779"/>
      <c r="P42" s="2779"/>
      <c r="Q42" s="2779"/>
      <c r="R42" s="2779"/>
      <c r="S42" s="2779"/>
      <c r="T42" s="2779"/>
      <c r="U42" s="2779"/>
      <c r="V42" s="2779"/>
      <c r="W42" s="2779"/>
      <c r="X42" s="2779"/>
      <c r="Y42" s="2779"/>
      <c r="Z42" s="2779"/>
      <c r="AA42" s="2779"/>
      <c r="AB42" s="2779"/>
      <c r="AC42" s="2779"/>
      <c r="AD42" s="2779"/>
      <c r="AE42" s="2779"/>
      <c r="AF42" s="2779"/>
      <c r="AG42" s="2779"/>
      <c r="AH42" s="2779"/>
      <c r="AI42" s="2779"/>
      <c r="AJ42" s="2779"/>
      <c r="AK42" s="2779"/>
      <c r="AL42" s="2779"/>
    </row>
    <row r="43" spans="1:38">
      <c r="A43" s="3840"/>
      <c r="B43" s="3765"/>
      <c r="C43" s="3759"/>
      <c r="D43" s="2768" t="s">
        <v>395</v>
      </c>
      <c r="E43" s="2779"/>
      <c r="F43" s="2779"/>
      <c r="G43" s="2779"/>
      <c r="H43" s="2779"/>
      <c r="I43" s="2779"/>
      <c r="J43" s="2779"/>
      <c r="K43" s="2779"/>
      <c r="L43" s="2779"/>
      <c r="M43" s="2779"/>
      <c r="N43" s="2779"/>
      <c r="O43" s="2779"/>
      <c r="P43" s="2779"/>
      <c r="Q43" s="2779"/>
      <c r="R43" s="2779"/>
      <c r="S43" s="2779"/>
      <c r="T43" s="2779"/>
      <c r="U43" s="2779"/>
      <c r="V43" s="2779"/>
      <c r="W43" s="2779"/>
      <c r="X43" s="2779"/>
      <c r="Y43" s="2779"/>
      <c r="Z43" s="2779"/>
      <c r="AA43" s="2779"/>
      <c r="AB43" s="2779"/>
      <c r="AC43" s="2779"/>
      <c r="AD43" s="2779"/>
      <c r="AE43" s="2779"/>
      <c r="AF43" s="2779"/>
      <c r="AG43" s="2779"/>
      <c r="AH43" s="2779"/>
      <c r="AI43" s="2779"/>
      <c r="AJ43" s="2779"/>
      <c r="AK43" s="2779"/>
      <c r="AL43" s="2779"/>
    </row>
    <row r="44" spans="1:38" ht="15.75" thickBot="1">
      <c r="A44" s="3840"/>
      <c r="B44" s="3778"/>
      <c r="C44" s="3829"/>
      <c r="D44" s="2794" t="s">
        <v>396</v>
      </c>
      <c r="E44" s="2781"/>
      <c r="F44" s="2781"/>
      <c r="G44" s="2781"/>
      <c r="H44" s="2781"/>
      <c r="I44" s="2781"/>
      <c r="J44" s="2781"/>
      <c r="K44" s="2781"/>
      <c r="L44" s="2781"/>
      <c r="M44" s="2781"/>
      <c r="N44" s="2781"/>
      <c r="O44" s="2781"/>
      <c r="P44" s="2781"/>
      <c r="Q44" s="2781"/>
      <c r="R44" s="2781"/>
      <c r="S44" s="2781"/>
      <c r="T44" s="2781"/>
      <c r="U44" s="2781"/>
      <c r="V44" s="2781"/>
      <c r="W44" s="2781"/>
      <c r="X44" s="2781"/>
      <c r="Y44" s="2781"/>
      <c r="Z44" s="2781"/>
      <c r="AA44" s="2781"/>
      <c r="AB44" s="2781"/>
      <c r="AC44" s="2781"/>
      <c r="AD44" s="2781"/>
      <c r="AE44" s="2781"/>
      <c r="AF44" s="2781"/>
      <c r="AG44" s="2781"/>
      <c r="AH44" s="2781"/>
      <c r="AI44" s="2781"/>
      <c r="AJ44" s="2781"/>
      <c r="AK44" s="2781"/>
      <c r="AL44" s="2781"/>
    </row>
    <row r="45" spans="1:38" ht="15" customHeight="1">
      <c r="A45" s="3842" t="s">
        <v>652</v>
      </c>
      <c r="B45" s="3836" t="s">
        <v>685</v>
      </c>
      <c r="C45" s="3810" t="s">
        <v>710</v>
      </c>
      <c r="D45" s="3811"/>
      <c r="E45" s="2801"/>
      <c r="F45" s="2801"/>
      <c r="G45" s="2801"/>
      <c r="H45" s="2801"/>
      <c r="I45" s="2801"/>
      <c r="J45" s="2801"/>
      <c r="K45" s="2801"/>
      <c r="L45" s="2801"/>
      <c r="M45" s="2801"/>
      <c r="N45" s="2801"/>
      <c r="O45" s="2801"/>
      <c r="P45" s="2801"/>
      <c r="Q45" s="2801"/>
      <c r="R45" s="2801"/>
      <c r="S45" s="2801"/>
      <c r="T45" s="2801"/>
      <c r="U45" s="2801"/>
      <c r="V45" s="2801"/>
      <c r="W45" s="2801"/>
      <c r="X45" s="2801"/>
      <c r="Y45" s="2801"/>
      <c r="Z45" s="2801"/>
      <c r="AA45" s="2801"/>
      <c r="AB45" s="2801"/>
      <c r="AC45" s="2801"/>
      <c r="AD45" s="2801"/>
      <c r="AE45" s="2801"/>
      <c r="AF45" s="2801"/>
      <c r="AG45" s="2801"/>
      <c r="AH45" s="2801"/>
      <c r="AI45" s="2801"/>
      <c r="AJ45" s="2801"/>
      <c r="AK45" s="2801"/>
      <c r="AL45" s="2801"/>
    </row>
    <row r="46" spans="1:38">
      <c r="A46" s="3842"/>
      <c r="B46" s="3804"/>
      <c r="C46" s="3823">
        <v>2</v>
      </c>
      <c r="D46" s="3824"/>
      <c r="E46" s="2705"/>
      <c r="F46" s="2705"/>
      <c r="G46" s="2705"/>
      <c r="H46" s="2705"/>
      <c r="I46" s="2705"/>
      <c r="J46" s="2705"/>
      <c r="K46" s="2705"/>
      <c r="L46" s="2705"/>
      <c r="M46" s="2705"/>
      <c r="N46" s="2705"/>
      <c r="O46" s="2705"/>
      <c r="P46" s="2705"/>
      <c r="Q46" s="2705"/>
      <c r="R46" s="2705"/>
      <c r="S46" s="2705"/>
      <c r="T46" s="2705"/>
      <c r="U46" s="2705"/>
      <c r="V46" s="2705"/>
      <c r="W46" s="2705"/>
      <c r="X46" s="2705"/>
      <c r="Y46" s="2705"/>
      <c r="Z46" s="2705"/>
      <c r="AA46" s="2705"/>
      <c r="AB46" s="2705"/>
      <c r="AC46" s="2705"/>
      <c r="AD46" s="2705"/>
      <c r="AE46" s="2705"/>
      <c r="AF46" s="2705"/>
      <c r="AG46" s="2705"/>
      <c r="AH46" s="2705"/>
      <c r="AI46" s="2705"/>
      <c r="AJ46" s="2705"/>
      <c r="AK46" s="2705"/>
      <c r="AL46" s="2705"/>
    </row>
    <row r="47" spans="1:38">
      <c r="A47" s="3842"/>
      <c r="B47" s="3804"/>
      <c r="C47" s="3823">
        <v>3</v>
      </c>
      <c r="D47" s="3824"/>
      <c r="E47" s="2705"/>
      <c r="F47" s="2705"/>
      <c r="G47" s="2705"/>
      <c r="H47" s="2705"/>
      <c r="I47" s="2705"/>
      <c r="J47" s="2705"/>
      <c r="K47" s="2705"/>
      <c r="L47" s="2705"/>
      <c r="M47" s="2705"/>
      <c r="N47" s="2705"/>
      <c r="O47" s="2705"/>
      <c r="P47" s="2705"/>
      <c r="Q47" s="2705"/>
      <c r="R47" s="2705"/>
      <c r="S47" s="2705"/>
      <c r="T47" s="2705"/>
      <c r="U47" s="2705"/>
      <c r="V47" s="2705"/>
      <c r="W47" s="2705"/>
      <c r="X47" s="2705"/>
      <c r="Y47" s="2705"/>
      <c r="Z47" s="2705"/>
      <c r="AA47" s="2705"/>
      <c r="AB47" s="2705"/>
      <c r="AC47" s="2705"/>
      <c r="AD47" s="2705"/>
      <c r="AE47" s="2705"/>
      <c r="AF47" s="2705"/>
      <c r="AG47" s="2705"/>
      <c r="AH47" s="2705"/>
      <c r="AI47" s="2705"/>
      <c r="AJ47" s="2705"/>
      <c r="AK47" s="2705"/>
      <c r="AL47" s="2705"/>
    </row>
    <row r="48" spans="1:38">
      <c r="A48" s="3842"/>
      <c r="B48" s="3804"/>
      <c r="C48" s="3823">
        <v>4</v>
      </c>
      <c r="D48" s="3824"/>
      <c r="E48" s="2705"/>
      <c r="F48" s="2705"/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</row>
    <row r="49" spans="1:38" ht="15" customHeight="1">
      <c r="A49" s="3842"/>
      <c r="B49" s="3798"/>
      <c r="C49" s="3825" t="s">
        <v>695</v>
      </c>
      <c r="D49" s="3826"/>
      <c r="E49" s="2707"/>
      <c r="F49" s="2707"/>
      <c r="G49" s="2707"/>
      <c r="H49" s="2707"/>
      <c r="I49" s="2707"/>
      <c r="J49" s="2707"/>
      <c r="K49" s="2707"/>
      <c r="L49" s="2707"/>
      <c r="M49" s="2707"/>
      <c r="N49" s="2707"/>
      <c r="O49" s="2707"/>
      <c r="P49" s="2707"/>
      <c r="Q49" s="2707"/>
      <c r="R49" s="2707"/>
      <c r="S49" s="2707"/>
      <c r="T49" s="2707"/>
      <c r="U49" s="2707"/>
      <c r="V49" s="2707"/>
      <c r="W49" s="2707"/>
      <c r="X49" s="2707"/>
      <c r="Y49" s="2707"/>
      <c r="Z49" s="2707"/>
      <c r="AA49" s="2707"/>
      <c r="AB49" s="2707"/>
      <c r="AC49" s="2707"/>
      <c r="AD49" s="2707"/>
      <c r="AE49" s="2707"/>
      <c r="AF49" s="2707"/>
      <c r="AG49" s="2707"/>
      <c r="AH49" s="2707"/>
      <c r="AI49" s="2707"/>
      <c r="AJ49" s="2707"/>
      <c r="AK49" s="2707"/>
      <c r="AL49" s="2707"/>
    </row>
    <row r="50" spans="1:38">
      <c r="A50" s="3842"/>
      <c r="B50" s="3765" t="s">
        <v>690</v>
      </c>
      <c r="C50" s="3838" t="s">
        <v>701</v>
      </c>
      <c r="D50" s="2797" t="s">
        <v>692</v>
      </c>
      <c r="E50" s="2801"/>
      <c r="F50" s="2801"/>
      <c r="G50" s="2801"/>
      <c r="H50" s="2801"/>
      <c r="I50" s="2801"/>
      <c r="J50" s="2801"/>
      <c r="K50" s="2801"/>
      <c r="L50" s="2801"/>
      <c r="M50" s="2801"/>
      <c r="N50" s="2801"/>
      <c r="O50" s="2801"/>
      <c r="P50" s="2801"/>
      <c r="Q50" s="2801"/>
      <c r="R50" s="2801"/>
      <c r="S50" s="2801"/>
      <c r="T50" s="2801"/>
      <c r="U50" s="2801"/>
      <c r="V50" s="2801"/>
      <c r="W50" s="2801"/>
      <c r="X50" s="2801"/>
      <c r="Y50" s="2801"/>
      <c r="Z50" s="2801"/>
      <c r="AA50" s="2801"/>
      <c r="AB50" s="2801"/>
      <c r="AC50" s="2801"/>
      <c r="AD50" s="2801"/>
      <c r="AE50" s="2801"/>
      <c r="AF50" s="2801"/>
      <c r="AG50" s="2801"/>
      <c r="AH50" s="2801"/>
      <c r="AI50" s="2801"/>
      <c r="AJ50" s="2801"/>
      <c r="AK50" s="2801"/>
      <c r="AL50" s="2801"/>
    </row>
    <row r="51" spans="1:38">
      <c r="A51" s="3842"/>
      <c r="B51" s="3765"/>
      <c r="C51" s="3759"/>
      <c r="D51" s="2768" t="s">
        <v>395</v>
      </c>
      <c r="E51" s="2705"/>
      <c r="F51" s="2705"/>
      <c r="G51" s="2705"/>
      <c r="H51" s="2705"/>
      <c r="I51" s="2705"/>
      <c r="J51" s="2705"/>
      <c r="K51" s="2705"/>
      <c r="L51" s="2705"/>
      <c r="M51" s="2705"/>
      <c r="N51" s="2705"/>
      <c r="O51" s="2705"/>
      <c r="P51" s="2705"/>
      <c r="Q51" s="2705"/>
      <c r="R51" s="2705"/>
      <c r="S51" s="2705"/>
      <c r="T51" s="2705"/>
      <c r="U51" s="2705"/>
      <c r="V51" s="2705"/>
      <c r="W51" s="2705"/>
      <c r="X51" s="2705"/>
      <c r="Y51" s="2705"/>
      <c r="Z51" s="2705"/>
      <c r="AA51" s="2705"/>
      <c r="AB51" s="2705"/>
      <c r="AC51" s="2705"/>
      <c r="AD51" s="2705"/>
      <c r="AE51" s="2705"/>
      <c r="AF51" s="2705"/>
      <c r="AG51" s="2705"/>
      <c r="AH51" s="2705"/>
      <c r="AI51" s="2705"/>
      <c r="AJ51" s="2705"/>
      <c r="AK51" s="2705"/>
      <c r="AL51" s="2705"/>
    </row>
    <row r="52" spans="1:38">
      <c r="A52" s="3842"/>
      <c r="B52" s="3765"/>
      <c r="C52" s="3759"/>
      <c r="D52" s="2768" t="s">
        <v>396</v>
      </c>
      <c r="E52" s="2705"/>
      <c r="F52" s="2705"/>
      <c r="G52" s="2705"/>
      <c r="H52" s="2705"/>
      <c r="I52" s="2705"/>
      <c r="J52" s="2705"/>
      <c r="K52" s="2705"/>
      <c r="L52" s="2705"/>
      <c r="M52" s="2705"/>
      <c r="N52" s="2705"/>
      <c r="O52" s="2705"/>
      <c r="P52" s="2705"/>
      <c r="Q52" s="2705"/>
      <c r="R52" s="2705"/>
      <c r="S52" s="2705"/>
      <c r="T52" s="2705"/>
      <c r="U52" s="2705"/>
      <c r="V52" s="2705"/>
      <c r="W52" s="2705"/>
      <c r="X52" s="2705"/>
      <c r="Y52" s="2705"/>
      <c r="Z52" s="2705"/>
      <c r="AA52" s="2705"/>
      <c r="AB52" s="2705"/>
      <c r="AC52" s="2705"/>
      <c r="AD52" s="2705"/>
      <c r="AE52" s="2705"/>
      <c r="AF52" s="2705"/>
      <c r="AG52" s="2705"/>
      <c r="AH52" s="2705"/>
      <c r="AI52" s="2705"/>
      <c r="AJ52" s="2705"/>
      <c r="AK52" s="2705"/>
      <c r="AL52" s="2705"/>
    </row>
    <row r="53" spans="1:38">
      <c r="A53" s="3842"/>
      <c r="B53" s="3765"/>
      <c r="C53" s="3759" t="s">
        <v>702</v>
      </c>
      <c r="D53" s="2765" t="s">
        <v>692</v>
      </c>
      <c r="E53" s="2705"/>
      <c r="F53" s="2705"/>
      <c r="G53" s="2705"/>
      <c r="H53" s="2705"/>
      <c r="I53" s="2705"/>
      <c r="J53" s="2705"/>
      <c r="K53" s="2705"/>
      <c r="L53" s="2705"/>
      <c r="M53" s="2705"/>
      <c r="N53" s="2705"/>
      <c r="O53" s="2705"/>
      <c r="P53" s="2705"/>
      <c r="Q53" s="2705"/>
      <c r="R53" s="2705"/>
      <c r="S53" s="2705"/>
      <c r="T53" s="2705"/>
      <c r="U53" s="2705"/>
      <c r="V53" s="2705"/>
      <c r="W53" s="2705"/>
      <c r="X53" s="2705"/>
      <c r="Y53" s="2705"/>
      <c r="Z53" s="2705"/>
      <c r="AA53" s="2705"/>
      <c r="AB53" s="2705"/>
      <c r="AC53" s="2705"/>
      <c r="AD53" s="2705"/>
      <c r="AE53" s="2705"/>
      <c r="AF53" s="2705"/>
      <c r="AG53" s="2705"/>
      <c r="AH53" s="2705"/>
      <c r="AI53" s="2705"/>
      <c r="AJ53" s="2705"/>
      <c r="AK53" s="2705"/>
      <c r="AL53" s="2705"/>
    </row>
    <row r="54" spans="1:38">
      <c r="A54" s="3842"/>
      <c r="B54" s="3765"/>
      <c r="C54" s="3759"/>
      <c r="D54" s="2768" t="s">
        <v>395</v>
      </c>
      <c r="E54" s="2705"/>
      <c r="F54" s="2705"/>
      <c r="G54" s="2705"/>
      <c r="H54" s="2705"/>
      <c r="I54" s="2705"/>
      <c r="J54" s="2705"/>
      <c r="K54" s="2705"/>
      <c r="L54" s="2705"/>
      <c r="M54" s="2705"/>
      <c r="N54" s="2705"/>
      <c r="O54" s="2705"/>
      <c r="P54" s="2705"/>
      <c r="Q54" s="2705"/>
      <c r="R54" s="2705"/>
      <c r="S54" s="2705"/>
      <c r="T54" s="2705"/>
      <c r="U54" s="2705"/>
      <c r="V54" s="2705"/>
      <c r="W54" s="2705"/>
      <c r="X54" s="2705"/>
      <c r="Y54" s="2705"/>
      <c r="Z54" s="2705"/>
      <c r="AA54" s="2705"/>
      <c r="AB54" s="2705"/>
      <c r="AC54" s="2705"/>
      <c r="AD54" s="2705"/>
      <c r="AE54" s="2705"/>
      <c r="AF54" s="2705"/>
      <c r="AG54" s="2705"/>
      <c r="AH54" s="2705"/>
      <c r="AI54" s="2705"/>
      <c r="AJ54" s="2705"/>
      <c r="AK54" s="2705"/>
      <c r="AL54" s="2705"/>
    </row>
    <row r="55" spans="1:38">
      <c r="A55" s="3842"/>
      <c r="B55" s="3778"/>
      <c r="C55" s="3829"/>
      <c r="D55" s="2794" t="s">
        <v>396</v>
      </c>
      <c r="E55" s="2707"/>
      <c r="F55" s="2707"/>
      <c r="G55" s="2707"/>
      <c r="H55" s="2707"/>
      <c r="I55" s="2707"/>
      <c r="J55" s="2707"/>
      <c r="K55" s="2707"/>
      <c r="L55" s="2707"/>
      <c r="M55" s="2707"/>
      <c r="N55" s="2707"/>
      <c r="O55" s="2707"/>
      <c r="P55" s="2707"/>
      <c r="Q55" s="2707"/>
      <c r="R55" s="2707"/>
      <c r="S55" s="2707"/>
      <c r="T55" s="2707"/>
      <c r="U55" s="2707"/>
      <c r="V55" s="2707"/>
      <c r="W55" s="2707"/>
      <c r="X55" s="2707"/>
      <c r="Y55" s="2707"/>
      <c r="Z55" s="2707"/>
      <c r="AA55" s="2707"/>
      <c r="AB55" s="2707"/>
      <c r="AC55" s="2707"/>
      <c r="AD55" s="2707"/>
      <c r="AE55" s="2707"/>
      <c r="AF55" s="2707"/>
      <c r="AG55" s="2707"/>
      <c r="AH55" s="2707"/>
      <c r="AI55" s="2707"/>
      <c r="AJ55" s="2707"/>
      <c r="AK55" s="2707"/>
      <c r="AL55" s="2707"/>
    </row>
    <row r="56" spans="1:38">
      <c r="B56" s="2711"/>
      <c r="C56" s="2711"/>
      <c r="D56" s="2711"/>
    </row>
    <row r="57" spans="1:38">
      <c r="B57" s="2711"/>
      <c r="C57" s="2711"/>
      <c r="D57" s="2711"/>
    </row>
  </sheetData>
  <mergeCells count="42">
    <mergeCell ref="A45:A55"/>
    <mergeCell ref="B45:B49"/>
    <mergeCell ref="C45:D45"/>
    <mergeCell ref="C46:D46"/>
    <mergeCell ref="C47:D47"/>
    <mergeCell ref="C48:D48"/>
    <mergeCell ref="C49:D49"/>
    <mergeCell ref="B50:B55"/>
    <mergeCell ref="C50:C52"/>
    <mergeCell ref="C53:C55"/>
    <mergeCell ref="A34:A44"/>
    <mergeCell ref="B34:B38"/>
    <mergeCell ref="C34:D34"/>
    <mergeCell ref="C35:D35"/>
    <mergeCell ref="C36:D36"/>
    <mergeCell ref="C37:D37"/>
    <mergeCell ref="C38:D38"/>
    <mergeCell ref="B39:B44"/>
    <mergeCell ref="C39:C41"/>
    <mergeCell ref="C42:C44"/>
    <mergeCell ref="A26:A33"/>
    <mergeCell ref="B26:B27"/>
    <mergeCell ref="C26:D26"/>
    <mergeCell ref="C27:D27"/>
    <mergeCell ref="B28:B33"/>
    <mergeCell ref="C28:C30"/>
    <mergeCell ref="C31:C33"/>
    <mergeCell ref="A18:A25"/>
    <mergeCell ref="B18:B19"/>
    <mergeCell ref="C18:D18"/>
    <mergeCell ref="C19:D19"/>
    <mergeCell ref="B20:B25"/>
    <mergeCell ref="C20:C22"/>
    <mergeCell ref="C23:C25"/>
    <mergeCell ref="A9:A17"/>
    <mergeCell ref="B9:B11"/>
    <mergeCell ref="C9:D9"/>
    <mergeCell ref="C10:D10"/>
    <mergeCell ref="C11:D11"/>
    <mergeCell ref="B12:B17"/>
    <mergeCell ref="C12:C14"/>
    <mergeCell ref="C15:C17"/>
  </mergeCells>
  <pageMargins left="0.7" right="0.7" top="0.75" bottom="0.75" header="0.3" footer="0.3"/>
  <pageSetup paperSize="8" scale="5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workbookViewId="0">
      <selection activeCell="E65" sqref="E65"/>
    </sheetView>
  </sheetViews>
  <sheetFormatPr defaultRowHeight="15"/>
  <cols>
    <col min="1" max="1" width="11.85546875" style="2677" customWidth="1"/>
    <col min="2" max="2" width="10.7109375" style="2677" customWidth="1"/>
    <col min="3" max="3" width="8.7109375" style="2677" customWidth="1"/>
    <col min="4" max="4" width="18.28515625" style="2677" customWidth="1"/>
    <col min="5" max="5" width="12.85546875" style="2677" customWidth="1"/>
    <col min="6" max="10" width="15.140625" style="2677" customWidth="1"/>
    <col min="11" max="35" width="8.42578125" style="2677" customWidth="1"/>
    <col min="36" max="51" width="11" style="2677" customWidth="1"/>
    <col min="52" max="16384" width="9.140625" style="2677"/>
  </cols>
  <sheetData>
    <row r="1" spans="1:39" ht="18.75">
      <c r="A1" s="2676" t="s">
        <v>696</v>
      </c>
      <c r="F1" s="2721"/>
    </row>
    <row r="2" spans="1:39" ht="18.75">
      <c r="A2" s="2678" t="s">
        <v>697</v>
      </c>
      <c r="F2" s="2721"/>
    </row>
    <row r="3" spans="1:39" ht="18.75">
      <c r="A3" s="2680" t="s">
        <v>703</v>
      </c>
      <c r="F3" s="2721"/>
    </row>
    <row r="4" spans="1:39" ht="18.75">
      <c r="A4" s="2680"/>
      <c r="F4" s="2721"/>
    </row>
    <row r="5" spans="1:39" s="2683" customFormat="1" ht="60.75" customHeight="1">
      <c r="A5" s="2677"/>
      <c r="B5" s="2682"/>
      <c r="E5" s="2684" t="s">
        <v>366</v>
      </c>
      <c r="F5" s="2802" t="s">
        <v>202</v>
      </c>
      <c r="G5" s="2803" t="s">
        <v>482</v>
      </c>
      <c r="H5" s="2804" t="s">
        <v>483</v>
      </c>
      <c r="I5" s="2803" t="s">
        <v>484</v>
      </c>
      <c r="J5" s="2803" t="s">
        <v>485</v>
      </c>
      <c r="K5" s="2677"/>
      <c r="L5" s="2677"/>
      <c r="M5" s="2677"/>
      <c r="N5" s="2677"/>
      <c r="O5" s="2677"/>
      <c r="P5" s="2677"/>
      <c r="Q5" s="2677"/>
      <c r="R5" s="2677"/>
      <c r="S5" s="2677"/>
      <c r="T5" s="2677"/>
      <c r="U5" s="2677"/>
      <c r="V5" s="2677"/>
      <c r="W5" s="2677"/>
      <c r="X5" s="2677"/>
      <c r="Y5" s="2677"/>
      <c r="Z5" s="2677"/>
      <c r="AA5" s="2677"/>
      <c r="AB5" s="2677"/>
      <c r="AC5" s="2677"/>
      <c r="AD5" s="2677"/>
      <c r="AE5" s="2677"/>
      <c r="AF5" s="2677"/>
      <c r="AG5" s="2677"/>
      <c r="AH5" s="2677"/>
      <c r="AI5" s="2677"/>
      <c r="AJ5" s="2677"/>
      <c r="AK5" s="2677"/>
      <c r="AL5" s="2677"/>
      <c r="AM5" s="2677"/>
    </row>
    <row r="6" spans="1:39" s="2690" customFormat="1" ht="132.75" customHeight="1">
      <c r="A6" s="2677"/>
      <c r="E6" s="2787" t="s">
        <v>371</v>
      </c>
      <c r="F6" s="2718" t="s">
        <v>486</v>
      </c>
      <c r="G6" s="2718" t="s">
        <v>487</v>
      </c>
      <c r="H6" s="2718" t="s">
        <v>488</v>
      </c>
      <c r="I6" s="2718" t="s">
        <v>489</v>
      </c>
      <c r="J6" s="2718" t="s">
        <v>490</v>
      </c>
      <c r="K6" s="2677"/>
      <c r="L6" s="2677"/>
      <c r="M6" s="2677"/>
      <c r="N6" s="2677"/>
      <c r="O6" s="2677"/>
      <c r="P6" s="2677"/>
      <c r="Q6" s="2677"/>
      <c r="R6" s="2677"/>
      <c r="S6" s="2677"/>
      <c r="T6" s="2677"/>
      <c r="U6" s="2677"/>
      <c r="V6" s="2677"/>
      <c r="W6" s="2677"/>
      <c r="X6" s="2677"/>
      <c r="Y6" s="2677"/>
      <c r="Z6" s="2677"/>
      <c r="AA6" s="2677"/>
      <c r="AB6" s="2677"/>
      <c r="AC6" s="2677"/>
      <c r="AD6" s="2677"/>
      <c r="AE6" s="2677"/>
      <c r="AF6" s="2677"/>
      <c r="AG6" s="2677"/>
      <c r="AH6" s="2677"/>
      <c r="AI6" s="2677"/>
      <c r="AJ6" s="2677"/>
      <c r="AK6" s="2677"/>
      <c r="AL6" s="2677"/>
      <c r="AM6" s="2677"/>
    </row>
    <row r="7" spans="1:39">
      <c r="A7" s="2703" t="s">
        <v>684</v>
      </c>
      <c r="D7" s="2805"/>
    </row>
    <row r="8" spans="1:39" ht="15" customHeight="1">
      <c r="A8" s="3827" t="s">
        <v>641</v>
      </c>
      <c r="B8" s="3772" t="s">
        <v>685</v>
      </c>
      <c r="C8" s="3753" t="s">
        <v>617</v>
      </c>
      <c r="D8" s="3828"/>
      <c r="E8" s="2792"/>
      <c r="F8" s="2792"/>
      <c r="G8" s="2792"/>
      <c r="H8" s="2792"/>
      <c r="I8" s="2792"/>
      <c r="J8" s="2792"/>
    </row>
    <row r="9" spans="1:39">
      <c r="A9" s="3827"/>
      <c r="B9" s="3765"/>
      <c r="C9" s="3768" t="s">
        <v>616</v>
      </c>
      <c r="D9" s="3769"/>
      <c r="E9" s="2793"/>
      <c r="F9" s="2793"/>
      <c r="G9" s="2793"/>
      <c r="H9" s="2793"/>
      <c r="I9" s="2793"/>
      <c r="J9" s="2793"/>
    </row>
    <row r="10" spans="1:39">
      <c r="A10" s="3827"/>
      <c r="B10" s="3765"/>
      <c r="C10" s="3843" t="s">
        <v>618</v>
      </c>
      <c r="D10" s="3844"/>
      <c r="E10" s="2795"/>
      <c r="F10" s="2795"/>
      <c r="G10" s="2795"/>
      <c r="H10" s="2795"/>
      <c r="I10" s="2795"/>
      <c r="J10" s="2795"/>
    </row>
    <row r="11" spans="1:39">
      <c r="A11" s="3827"/>
      <c r="B11" s="3772" t="s">
        <v>690</v>
      </c>
      <c r="C11" s="3774" t="s">
        <v>701</v>
      </c>
      <c r="D11" s="2765" t="s">
        <v>692</v>
      </c>
      <c r="E11" s="2792"/>
      <c r="F11" s="2792"/>
      <c r="G11" s="2792"/>
      <c r="H11" s="2792"/>
      <c r="I11" s="2792"/>
      <c r="J11" s="2792"/>
    </row>
    <row r="12" spans="1:39">
      <c r="A12" s="3827"/>
      <c r="B12" s="3765"/>
      <c r="C12" s="3759"/>
      <c r="D12" s="2768" t="s">
        <v>395</v>
      </c>
      <c r="E12" s="2779"/>
      <c r="F12" s="2779"/>
      <c r="G12" s="2779"/>
      <c r="H12" s="2779"/>
      <c r="I12" s="2779"/>
      <c r="J12" s="2779"/>
    </row>
    <row r="13" spans="1:39">
      <c r="A13" s="3827"/>
      <c r="B13" s="3765"/>
      <c r="C13" s="3759"/>
      <c r="D13" s="2768" t="s">
        <v>396</v>
      </c>
      <c r="E13" s="2779"/>
      <c r="F13" s="2779"/>
      <c r="G13" s="2779"/>
      <c r="H13" s="2779"/>
      <c r="I13" s="2779"/>
      <c r="J13" s="2779"/>
    </row>
    <row r="14" spans="1:39">
      <c r="A14" s="3827"/>
      <c r="B14" s="3765"/>
      <c r="C14" s="3759" t="s">
        <v>702</v>
      </c>
      <c r="D14" s="2765" t="s">
        <v>692</v>
      </c>
      <c r="E14" s="2779"/>
      <c r="F14" s="2779"/>
      <c r="G14" s="2779"/>
      <c r="H14" s="2779"/>
      <c r="I14" s="2779"/>
      <c r="J14" s="2779"/>
    </row>
    <row r="15" spans="1:39">
      <c r="A15" s="3827"/>
      <c r="B15" s="3765"/>
      <c r="C15" s="3759"/>
      <c r="D15" s="2768" t="s">
        <v>395</v>
      </c>
      <c r="E15" s="2779"/>
      <c r="F15" s="2779"/>
      <c r="G15" s="2779"/>
      <c r="H15" s="2779"/>
      <c r="I15" s="2779"/>
      <c r="J15" s="2779"/>
    </row>
    <row r="16" spans="1:39">
      <c r="A16" s="3827"/>
      <c r="B16" s="3778"/>
      <c r="C16" s="3829"/>
      <c r="D16" s="2794" t="s">
        <v>396</v>
      </c>
      <c r="E16" s="2781"/>
      <c r="F16" s="2781"/>
      <c r="G16" s="2781"/>
      <c r="H16" s="2781"/>
      <c r="I16" s="2781"/>
      <c r="J16" s="2781"/>
    </row>
    <row r="17" spans="1:10">
      <c r="A17" s="3830" t="s">
        <v>650</v>
      </c>
      <c r="B17" s="3836" t="s">
        <v>685</v>
      </c>
      <c r="C17" s="3831" t="s">
        <v>619</v>
      </c>
      <c r="D17" s="3832"/>
      <c r="E17" s="2792"/>
      <c r="F17" s="2792"/>
      <c r="G17" s="2792"/>
      <c r="H17" s="2792"/>
      <c r="I17" s="2792"/>
      <c r="J17" s="2792"/>
    </row>
    <row r="18" spans="1:10">
      <c r="A18" s="3830"/>
      <c r="B18" s="3798"/>
      <c r="C18" s="3845" t="s">
        <v>620</v>
      </c>
      <c r="D18" s="3846"/>
      <c r="E18" s="2781"/>
      <c r="F18" s="2781"/>
      <c r="G18" s="2781"/>
      <c r="H18" s="2781"/>
      <c r="I18" s="2781"/>
      <c r="J18" s="2781"/>
    </row>
    <row r="19" spans="1:10">
      <c r="A19" s="3830"/>
      <c r="B19" s="3772" t="s">
        <v>690</v>
      </c>
      <c r="C19" s="3774" t="s">
        <v>701</v>
      </c>
      <c r="D19" s="2765" t="s">
        <v>692</v>
      </c>
      <c r="E19" s="2800"/>
      <c r="F19" s="2800"/>
      <c r="G19" s="2800"/>
      <c r="H19" s="2800"/>
      <c r="I19" s="2800"/>
      <c r="J19" s="2800"/>
    </row>
    <row r="20" spans="1:10">
      <c r="A20" s="3830"/>
      <c r="B20" s="3765"/>
      <c r="C20" s="3759"/>
      <c r="D20" s="2768" t="s">
        <v>395</v>
      </c>
      <c r="E20" s="2779"/>
      <c r="F20" s="2779"/>
      <c r="G20" s="2779"/>
      <c r="H20" s="2779"/>
      <c r="I20" s="2779"/>
      <c r="J20" s="2779"/>
    </row>
    <row r="21" spans="1:10">
      <c r="A21" s="3830"/>
      <c r="B21" s="3765"/>
      <c r="C21" s="3759"/>
      <c r="D21" s="2768" t="s">
        <v>396</v>
      </c>
      <c r="E21" s="2779"/>
      <c r="F21" s="2779"/>
      <c r="G21" s="2779"/>
      <c r="H21" s="2779"/>
      <c r="I21" s="2779"/>
      <c r="J21" s="2779"/>
    </row>
    <row r="22" spans="1:10">
      <c r="A22" s="3830"/>
      <c r="B22" s="3765"/>
      <c r="C22" s="3759" t="s">
        <v>702</v>
      </c>
      <c r="D22" s="2765" t="s">
        <v>692</v>
      </c>
      <c r="E22" s="2779"/>
      <c r="F22" s="2779"/>
      <c r="G22" s="2779"/>
      <c r="H22" s="2779"/>
      <c r="I22" s="2779"/>
      <c r="J22" s="2779"/>
    </row>
    <row r="23" spans="1:10">
      <c r="A23" s="3830"/>
      <c r="B23" s="3765"/>
      <c r="C23" s="3759"/>
      <c r="D23" s="2768" t="s">
        <v>395</v>
      </c>
      <c r="E23" s="2779"/>
      <c r="F23" s="2779"/>
      <c r="G23" s="2779"/>
      <c r="H23" s="2779"/>
      <c r="I23" s="2779"/>
      <c r="J23" s="2779"/>
    </row>
    <row r="24" spans="1:10" ht="15.75" customHeight="1">
      <c r="A24" s="3830"/>
      <c r="B24" s="3778"/>
      <c r="C24" s="3829"/>
      <c r="D24" s="2794" t="s">
        <v>396</v>
      </c>
      <c r="E24" s="2781"/>
      <c r="F24" s="2781"/>
      <c r="G24" s="2781"/>
      <c r="H24" s="2781"/>
      <c r="I24" s="2781"/>
      <c r="J24" s="2781"/>
    </row>
    <row r="25" spans="1:10" ht="15" customHeight="1">
      <c r="A25" s="3835" t="s">
        <v>642</v>
      </c>
      <c r="B25" s="3836" t="s">
        <v>685</v>
      </c>
      <c r="C25" s="3831" t="s">
        <v>621</v>
      </c>
      <c r="D25" s="3832"/>
      <c r="E25" s="2792"/>
      <c r="F25" s="2792"/>
      <c r="G25" s="2792"/>
      <c r="H25" s="2792"/>
      <c r="I25" s="2792"/>
      <c r="J25" s="2792"/>
    </row>
    <row r="26" spans="1:10">
      <c r="A26" s="3835"/>
      <c r="B26" s="3798"/>
      <c r="C26" s="3829" t="s">
        <v>622</v>
      </c>
      <c r="D26" s="3837"/>
      <c r="E26" s="2806"/>
      <c r="F26" s="2806"/>
      <c r="G26" s="2806"/>
      <c r="H26" s="2806"/>
      <c r="I26" s="2806"/>
      <c r="J26" s="2806"/>
    </row>
    <row r="27" spans="1:10" ht="15" customHeight="1">
      <c r="A27" s="3835"/>
      <c r="B27" s="3772" t="s">
        <v>690</v>
      </c>
      <c r="C27" s="3774" t="s">
        <v>701</v>
      </c>
      <c r="D27" s="2765" t="s">
        <v>692</v>
      </c>
      <c r="E27" s="2792"/>
      <c r="F27" s="2792"/>
      <c r="G27" s="2792"/>
      <c r="H27" s="2792"/>
      <c r="I27" s="2792"/>
      <c r="J27" s="2792"/>
    </row>
    <row r="28" spans="1:10">
      <c r="A28" s="3835"/>
      <c r="B28" s="3765"/>
      <c r="C28" s="3759"/>
      <c r="D28" s="2768" t="s">
        <v>395</v>
      </c>
      <c r="E28" s="2779"/>
      <c r="F28" s="2779"/>
      <c r="G28" s="2779"/>
      <c r="H28" s="2779"/>
      <c r="I28" s="2779"/>
      <c r="J28" s="2779"/>
    </row>
    <row r="29" spans="1:10">
      <c r="A29" s="3835"/>
      <c r="B29" s="3765"/>
      <c r="C29" s="3759"/>
      <c r="D29" s="2768" t="s">
        <v>396</v>
      </c>
      <c r="E29" s="2779"/>
      <c r="F29" s="2779"/>
      <c r="G29" s="2779"/>
      <c r="H29" s="2779"/>
      <c r="I29" s="2779"/>
      <c r="J29" s="2779"/>
    </row>
    <row r="30" spans="1:10">
      <c r="A30" s="3835"/>
      <c r="B30" s="3765"/>
      <c r="C30" s="3759" t="s">
        <v>702</v>
      </c>
      <c r="D30" s="2765" t="s">
        <v>692</v>
      </c>
      <c r="E30" s="2779"/>
      <c r="F30" s="2779"/>
      <c r="G30" s="2779"/>
      <c r="H30" s="2779"/>
      <c r="I30" s="2779"/>
      <c r="J30" s="2779"/>
    </row>
    <row r="31" spans="1:10">
      <c r="A31" s="3835"/>
      <c r="B31" s="3765"/>
      <c r="C31" s="3759"/>
      <c r="D31" s="2768" t="s">
        <v>395</v>
      </c>
      <c r="E31" s="2779"/>
      <c r="F31" s="2779"/>
      <c r="G31" s="2779"/>
      <c r="H31" s="2779"/>
      <c r="I31" s="2779"/>
      <c r="J31" s="2779"/>
    </row>
    <row r="32" spans="1:10" ht="14.25" customHeight="1">
      <c r="A32" s="3835"/>
      <c r="B32" s="3778"/>
      <c r="C32" s="3829"/>
      <c r="D32" s="2794" t="s">
        <v>396</v>
      </c>
      <c r="E32" s="2781"/>
      <c r="F32" s="2781"/>
      <c r="G32" s="2781"/>
      <c r="H32" s="2781"/>
      <c r="I32" s="2781"/>
      <c r="J32" s="2781"/>
    </row>
    <row r="33" spans="1:10" ht="14.25" customHeight="1">
      <c r="A33" s="3840" t="s">
        <v>651</v>
      </c>
      <c r="B33" s="3836" t="s">
        <v>685</v>
      </c>
      <c r="C33" s="3774" t="s">
        <v>624</v>
      </c>
      <c r="D33" s="3841"/>
      <c r="E33" s="2792"/>
      <c r="F33" s="2792"/>
      <c r="G33" s="2792"/>
      <c r="H33" s="2792"/>
      <c r="I33" s="2792"/>
      <c r="J33" s="2792"/>
    </row>
    <row r="34" spans="1:10" ht="15" customHeight="1">
      <c r="A34" s="3840"/>
      <c r="B34" s="3804"/>
      <c r="C34" s="3812" t="s">
        <v>625</v>
      </c>
      <c r="D34" s="3813"/>
      <c r="E34" s="2796"/>
      <c r="F34" s="2796"/>
      <c r="G34" s="2796"/>
      <c r="H34" s="2796"/>
      <c r="I34" s="2796"/>
      <c r="J34" s="2796"/>
    </row>
    <row r="35" spans="1:10">
      <c r="A35" s="3840"/>
      <c r="B35" s="3804"/>
      <c r="C35" s="3812" t="s">
        <v>626</v>
      </c>
      <c r="D35" s="3813"/>
      <c r="E35" s="2796"/>
      <c r="F35" s="2796"/>
      <c r="G35" s="2796"/>
      <c r="H35" s="2796"/>
      <c r="I35" s="2796"/>
      <c r="J35" s="2796"/>
    </row>
    <row r="36" spans="1:10" ht="15" customHeight="1">
      <c r="A36" s="3840"/>
      <c r="B36" s="3804"/>
      <c r="C36" s="3816" t="s">
        <v>623</v>
      </c>
      <c r="D36" s="3817"/>
      <c r="E36" s="2779"/>
      <c r="F36" s="2779"/>
      <c r="G36" s="2779"/>
      <c r="H36" s="2779"/>
      <c r="I36" s="2779"/>
      <c r="J36" s="2779"/>
    </row>
    <row r="37" spans="1:10">
      <c r="A37" s="3840"/>
      <c r="B37" s="3798"/>
      <c r="C37" s="3818" t="s">
        <v>627</v>
      </c>
      <c r="D37" s="3819"/>
      <c r="E37" s="2781"/>
      <c r="F37" s="2781"/>
      <c r="G37" s="2781"/>
      <c r="H37" s="2781"/>
      <c r="I37" s="2781"/>
      <c r="J37" s="2781"/>
    </row>
    <row r="38" spans="1:10">
      <c r="A38" s="3840"/>
      <c r="B38" s="3772" t="s">
        <v>690</v>
      </c>
      <c r="C38" s="3774" t="s">
        <v>701</v>
      </c>
      <c r="D38" s="2765" t="s">
        <v>692</v>
      </c>
      <c r="E38" s="2792"/>
      <c r="F38" s="2792"/>
      <c r="G38" s="2792"/>
      <c r="H38" s="2792"/>
      <c r="I38" s="2792"/>
      <c r="J38" s="2792"/>
    </row>
    <row r="39" spans="1:10">
      <c r="A39" s="3840"/>
      <c r="B39" s="3765"/>
      <c r="C39" s="3759"/>
      <c r="D39" s="2768" t="s">
        <v>395</v>
      </c>
      <c r="E39" s="2779"/>
      <c r="F39" s="2779"/>
      <c r="G39" s="2779"/>
      <c r="H39" s="2779"/>
      <c r="I39" s="2779"/>
      <c r="J39" s="2779"/>
    </row>
    <row r="40" spans="1:10">
      <c r="A40" s="3840"/>
      <c r="B40" s="3765"/>
      <c r="C40" s="3759"/>
      <c r="D40" s="2768" t="s">
        <v>396</v>
      </c>
      <c r="E40" s="2779"/>
      <c r="F40" s="2779"/>
      <c r="G40" s="2779"/>
      <c r="H40" s="2779"/>
      <c r="I40" s="2779"/>
      <c r="J40" s="2779"/>
    </row>
    <row r="41" spans="1:10">
      <c r="A41" s="3840"/>
      <c r="B41" s="3765"/>
      <c r="C41" s="3759" t="s">
        <v>702</v>
      </c>
      <c r="D41" s="2765" t="s">
        <v>692</v>
      </c>
      <c r="E41" s="2779"/>
      <c r="F41" s="2779"/>
      <c r="G41" s="2779"/>
      <c r="H41" s="2779"/>
      <c r="I41" s="2779"/>
      <c r="J41" s="2779"/>
    </row>
    <row r="42" spans="1:10">
      <c r="A42" s="3840"/>
      <c r="B42" s="3765"/>
      <c r="C42" s="3759"/>
      <c r="D42" s="2768" t="s">
        <v>395</v>
      </c>
      <c r="E42" s="2779"/>
      <c r="F42" s="2779"/>
      <c r="G42" s="2779"/>
      <c r="H42" s="2779"/>
      <c r="I42" s="2779"/>
      <c r="J42" s="2779"/>
    </row>
    <row r="43" spans="1:10" ht="15.75" thickBot="1">
      <c r="A43" s="3840"/>
      <c r="B43" s="3778"/>
      <c r="C43" s="3829"/>
      <c r="D43" s="2794" t="s">
        <v>396</v>
      </c>
      <c r="E43" s="2781"/>
      <c r="F43" s="2781"/>
      <c r="G43" s="2781"/>
      <c r="H43" s="2781"/>
      <c r="I43" s="2781"/>
      <c r="J43" s="2781"/>
    </row>
    <row r="44" spans="1:10" ht="15" customHeight="1">
      <c r="A44" s="3842" t="s">
        <v>652</v>
      </c>
      <c r="B44" s="3847" t="s">
        <v>685</v>
      </c>
      <c r="C44" s="3810" t="s">
        <v>710</v>
      </c>
      <c r="D44" s="3811"/>
      <c r="E44" s="2792"/>
      <c r="F44" s="2792"/>
      <c r="G44" s="2792"/>
      <c r="H44" s="2792"/>
      <c r="I44" s="2792"/>
      <c r="J44" s="2792"/>
    </row>
    <row r="45" spans="1:10">
      <c r="A45" s="3842"/>
      <c r="B45" s="3848"/>
      <c r="C45" s="3823">
        <v>2</v>
      </c>
      <c r="D45" s="3824"/>
      <c r="E45" s="2779"/>
      <c r="F45" s="2779"/>
      <c r="G45" s="2779"/>
      <c r="H45" s="2779"/>
      <c r="I45" s="2779"/>
      <c r="J45" s="2779"/>
    </row>
    <row r="46" spans="1:10">
      <c r="A46" s="3842"/>
      <c r="B46" s="3848"/>
      <c r="C46" s="3823">
        <v>3</v>
      </c>
      <c r="D46" s="3824"/>
      <c r="E46" s="2779"/>
      <c r="F46" s="2779"/>
      <c r="G46" s="2779"/>
      <c r="H46" s="2779"/>
      <c r="I46" s="2779"/>
      <c r="J46" s="2779"/>
    </row>
    <row r="47" spans="1:10" ht="15.75" customHeight="1">
      <c r="A47" s="3842"/>
      <c r="B47" s="3848"/>
      <c r="C47" s="3823">
        <v>4</v>
      </c>
      <c r="D47" s="3824"/>
      <c r="E47" s="2779"/>
      <c r="F47" s="2779"/>
      <c r="G47" s="2779"/>
      <c r="H47" s="2779"/>
      <c r="I47" s="2779"/>
      <c r="J47" s="2779"/>
    </row>
    <row r="48" spans="1:10" ht="15" customHeight="1">
      <c r="A48" s="3842"/>
      <c r="B48" s="3849"/>
      <c r="C48" s="3825" t="s">
        <v>695</v>
      </c>
      <c r="D48" s="3826"/>
      <c r="E48" s="2795"/>
      <c r="F48" s="2795"/>
      <c r="G48" s="2795"/>
      <c r="H48" s="2795"/>
      <c r="I48" s="2795"/>
      <c r="J48" s="2795"/>
    </row>
    <row r="49" spans="1:10">
      <c r="A49" s="3842"/>
      <c r="B49" s="3850" t="s">
        <v>690</v>
      </c>
      <c r="C49" s="3774" t="s">
        <v>701</v>
      </c>
      <c r="D49" s="2765" t="s">
        <v>692</v>
      </c>
      <c r="E49" s="2800"/>
      <c r="F49" s="2800"/>
      <c r="G49" s="2800"/>
      <c r="H49" s="2800"/>
      <c r="I49" s="2800"/>
      <c r="J49" s="2800"/>
    </row>
    <row r="50" spans="1:10" ht="15" customHeight="1">
      <c r="A50" s="3842"/>
      <c r="B50" s="3851"/>
      <c r="C50" s="3759"/>
      <c r="D50" s="2768" t="s">
        <v>395</v>
      </c>
      <c r="E50" s="2779"/>
      <c r="F50" s="2779"/>
      <c r="G50" s="2779"/>
      <c r="H50" s="2779"/>
      <c r="I50" s="2779"/>
      <c r="J50" s="2779"/>
    </row>
    <row r="51" spans="1:10">
      <c r="A51" s="3842"/>
      <c r="B51" s="3851"/>
      <c r="C51" s="3759"/>
      <c r="D51" s="2768" t="s">
        <v>396</v>
      </c>
      <c r="E51" s="2779"/>
      <c r="F51" s="2779"/>
      <c r="G51" s="2779"/>
      <c r="H51" s="2779"/>
      <c r="I51" s="2779"/>
      <c r="J51" s="2779"/>
    </row>
    <row r="52" spans="1:10">
      <c r="A52" s="3842"/>
      <c r="B52" s="3851"/>
      <c r="C52" s="3759" t="s">
        <v>702</v>
      </c>
      <c r="D52" s="2761" t="s">
        <v>692</v>
      </c>
      <c r="E52" s="2779"/>
      <c r="F52" s="2779"/>
      <c r="G52" s="2779"/>
      <c r="H52" s="2779"/>
      <c r="I52" s="2779"/>
      <c r="J52" s="2779"/>
    </row>
    <row r="53" spans="1:10">
      <c r="A53" s="3842"/>
      <c r="B53" s="3851"/>
      <c r="C53" s="3759"/>
      <c r="D53" s="2768" t="s">
        <v>395</v>
      </c>
      <c r="E53" s="2779"/>
      <c r="F53" s="2779"/>
      <c r="G53" s="2779"/>
      <c r="H53" s="2779"/>
      <c r="I53" s="2779"/>
      <c r="J53" s="2779"/>
    </row>
    <row r="54" spans="1:10">
      <c r="A54" s="3842"/>
      <c r="B54" s="3852"/>
      <c r="C54" s="3829"/>
      <c r="D54" s="2794" t="s">
        <v>396</v>
      </c>
      <c r="E54" s="2781"/>
      <c r="F54" s="2781"/>
      <c r="G54" s="2781"/>
      <c r="H54" s="2781"/>
      <c r="I54" s="2781"/>
      <c r="J54" s="2781"/>
    </row>
    <row r="55" spans="1:10">
      <c r="A55" s="2710"/>
      <c r="B55" s="2711"/>
      <c r="C55" s="2711"/>
      <c r="D55" s="2711"/>
      <c r="E55" s="2711"/>
    </row>
    <row r="56" spans="1:10">
      <c r="A56" s="2710"/>
      <c r="B56" s="2711"/>
      <c r="C56" s="2711"/>
      <c r="D56" s="2711"/>
      <c r="E56" s="2711"/>
    </row>
  </sheetData>
  <mergeCells count="42">
    <mergeCell ref="A44:A54"/>
    <mergeCell ref="B44:B48"/>
    <mergeCell ref="C44:D44"/>
    <mergeCell ref="C45:D45"/>
    <mergeCell ref="C46:D46"/>
    <mergeCell ref="C47:D47"/>
    <mergeCell ref="C48:D48"/>
    <mergeCell ref="B49:B54"/>
    <mergeCell ref="C49:C51"/>
    <mergeCell ref="C52:C54"/>
    <mergeCell ref="A33:A43"/>
    <mergeCell ref="B33:B37"/>
    <mergeCell ref="C33:D33"/>
    <mergeCell ref="C34:D34"/>
    <mergeCell ref="C35:D35"/>
    <mergeCell ref="C36:D36"/>
    <mergeCell ref="C37:D37"/>
    <mergeCell ref="B38:B43"/>
    <mergeCell ref="C38:C40"/>
    <mergeCell ref="C41:C43"/>
    <mergeCell ref="A25:A32"/>
    <mergeCell ref="B25:B26"/>
    <mergeCell ref="C25:D25"/>
    <mergeCell ref="C26:D26"/>
    <mergeCell ref="B27:B32"/>
    <mergeCell ref="C27:C29"/>
    <mergeCell ref="C30:C32"/>
    <mergeCell ref="A17:A24"/>
    <mergeCell ref="B17:B18"/>
    <mergeCell ref="C17:D17"/>
    <mergeCell ref="C18:D18"/>
    <mergeCell ref="B19:B24"/>
    <mergeCell ref="C19:C21"/>
    <mergeCell ref="C22:C24"/>
    <mergeCell ref="A8:A16"/>
    <mergeCell ref="B8:B10"/>
    <mergeCell ref="C8:D8"/>
    <mergeCell ref="C9:D9"/>
    <mergeCell ref="C10:D10"/>
    <mergeCell ref="B11:B16"/>
    <mergeCell ref="C11:C13"/>
    <mergeCell ref="C14:C16"/>
  </mergeCells>
  <pageMargins left="0.7" right="0.7" top="0.75" bottom="0.75" header="0.3" footer="0.3"/>
  <pageSetup paperSize="8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view="pageLayout" zoomScaleNormal="98" workbookViewId="0">
      <selection activeCell="V4" sqref="V4"/>
    </sheetView>
  </sheetViews>
  <sheetFormatPr defaultRowHeight="15"/>
  <cols>
    <col min="25" max="25" width="14.5703125" customWidth="1"/>
  </cols>
  <sheetData>
    <row r="1" spans="1:25" ht="18.75">
      <c r="A1" s="3482" t="s">
        <v>13</v>
      </c>
      <c r="B1" s="3483"/>
      <c r="C1" s="3"/>
      <c r="E1" s="3484" t="s">
        <v>14</v>
      </c>
      <c r="F1" s="3485"/>
      <c r="G1" s="3486"/>
      <c r="H1" s="3487" t="s">
        <v>15</v>
      </c>
      <c r="I1" s="3488"/>
      <c r="M1" s="3489" t="s">
        <v>16</v>
      </c>
      <c r="N1" s="3489"/>
      <c r="O1" s="3489"/>
      <c r="P1" s="3489"/>
    </row>
    <row r="2" spans="1:25">
      <c r="M2" s="2864"/>
      <c r="N2" s="2864"/>
      <c r="O2" s="2864"/>
      <c r="P2" s="2864"/>
    </row>
    <row r="3" spans="1:25">
      <c r="U3" s="854"/>
      <c r="V3" t="s">
        <v>594</v>
      </c>
    </row>
    <row r="4" spans="1:25" ht="23.25">
      <c r="A4" s="1224" t="s">
        <v>99</v>
      </c>
    </row>
    <row r="7" spans="1:25" ht="18.75">
      <c r="A7" s="3490" t="s">
        <v>145</v>
      </c>
      <c r="B7" s="3490"/>
      <c r="C7" s="3490"/>
      <c r="D7" s="3491"/>
      <c r="E7" s="1028" t="s">
        <v>124</v>
      </c>
      <c r="F7" s="1029" t="s">
        <v>125</v>
      </c>
      <c r="G7" s="1030" t="s">
        <v>126</v>
      </c>
      <c r="H7" s="1031" t="s">
        <v>127</v>
      </c>
      <c r="I7" s="1032" t="s">
        <v>128</v>
      </c>
      <c r="J7" s="1033" t="s">
        <v>129</v>
      </c>
      <c r="K7" s="1034" t="s">
        <v>130</v>
      </c>
      <c r="L7" s="1035" t="s">
        <v>131</v>
      </c>
      <c r="M7" s="1036" t="s">
        <v>132</v>
      </c>
      <c r="N7" s="1037" t="s">
        <v>133</v>
      </c>
      <c r="O7" s="1038" t="s">
        <v>134</v>
      </c>
      <c r="P7" s="1039" t="s">
        <v>135</v>
      </c>
      <c r="Q7" s="1040" t="s">
        <v>136</v>
      </c>
      <c r="R7" s="1041" t="s">
        <v>137</v>
      </c>
      <c r="S7" s="1042" t="s">
        <v>138</v>
      </c>
      <c r="T7" s="1043" t="s">
        <v>139</v>
      </c>
      <c r="U7" s="1044" t="s">
        <v>140</v>
      </c>
      <c r="V7" s="1045" t="s">
        <v>141</v>
      </c>
      <c r="W7" s="1046" t="s">
        <v>142</v>
      </c>
      <c r="X7" s="1047" t="s">
        <v>143</v>
      </c>
      <c r="Y7" s="1048" t="s">
        <v>144</v>
      </c>
    </row>
    <row r="8" spans="1:25">
      <c r="A8" s="3492" t="s">
        <v>123</v>
      </c>
      <c r="B8" s="3493"/>
      <c r="C8" s="3493"/>
      <c r="D8" s="3493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1051">
        <f t="shared" ref="Y8:Y31" si="0">SUM(E8:X8)</f>
        <v>0</v>
      </c>
    </row>
    <row r="9" spans="1:25">
      <c r="A9" s="3494" t="s">
        <v>100</v>
      </c>
      <c r="B9" s="3493"/>
      <c r="C9" s="3493"/>
      <c r="D9" s="3493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1052">
        <f t="shared" si="0"/>
        <v>0</v>
      </c>
    </row>
    <row r="10" spans="1:25">
      <c r="A10" s="3495" t="s">
        <v>101</v>
      </c>
      <c r="B10" s="3493"/>
      <c r="C10" s="3493"/>
      <c r="D10" s="3493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1053">
        <f t="shared" si="0"/>
        <v>0</v>
      </c>
    </row>
    <row r="11" spans="1:25">
      <c r="A11" s="3496" t="s">
        <v>102</v>
      </c>
      <c r="B11" s="3493"/>
      <c r="C11" s="3493"/>
      <c r="D11" s="3493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1054">
        <f t="shared" si="0"/>
        <v>0</v>
      </c>
    </row>
    <row r="12" spans="1:25">
      <c r="A12" s="3497" t="s">
        <v>103</v>
      </c>
      <c r="B12" s="3493"/>
      <c r="C12" s="3493"/>
      <c r="D12" s="3493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7"/>
      <c r="X12" s="797"/>
      <c r="Y12" s="1055">
        <f t="shared" si="0"/>
        <v>0</v>
      </c>
    </row>
    <row r="13" spans="1:25">
      <c r="A13" s="3498" t="s">
        <v>104</v>
      </c>
      <c r="B13" s="3493"/>
      <c r="C13" s="3493"/>
      <c r="D13" s="3493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1056">
        <f t="shared" si="0"/>
        <v>0</v>
      </c>
    </row>
    <row r="14" spans="1:25">
      <c r="A14" s="3499" t="s">
        <v>105</v>
      </c>
      <c r="B14" s="3493"/>
      <c r="C14" s="3493"/>
      <c r="D14" s="3493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1057">
        <f t="shared" si="0"/>
        <v>0</v>
      </c>
    </row>
    <row r="15" spans="1:25">
      <c r="A15" s="3500" t="s">
        <v>106</v>
      </c>
      <c r="B15" s="3493"/>
      <c r="C15" s="3493"/>
      <c r="D15" s="3493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1058">
        <f t="shared" si="0"/>
        <v>0</v>
      </c>
    </row>
    <row r="16" spans="1:25">
      <c r="A16" s="3501" t="s">
        <v>107</v>
      </c>
      <c r="B16" s="3493"/>
      <c r="C16" s="3493"/>
      <c r="D16" s="3493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1059">
        <f t="shared" si="0"/>
        <v>0</v>
      </c>
    </row>
    <row r="17" spans="1:25">
      <c r="A17" s="3502" t="s">
        <v>108</v>
      </c>
      <c r="B17" s="3493"/>
      <c r="C17" s="3493"/>
      <c r="D17" s="3493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97"/>
      <c r="X17" s="797"/>
      <c r="Y17" s="1060">
        <f t="shared" si="0"/>
        <v>0</v>
      </c>
    </row>
    <row r="18" spans="1:25">
      <c r="A18" s="3503" t="s">
        <v>109</v>
      </c>
      <c r="B18" s="3493"/>
      <c r="C18" s="3493"/>
      <c r="D18" s="3493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1061">
        <f t="shared" si="0"/>
        <v>0</v>
      </c>
    </row>
    <row r="19" spans="1:25">
      <c r="A19" s="3504" t="s">
        <v>110</v>
      </c>
      <c r="B19" s="3493"/>
      <c r="C19" s="3493"/>
      <c r="D19" s="3493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1062">
        <f t="shared" si="0"/>
        <v>0</v>
      </c>
    </row>
    <row r="20" spans="1:25">
      <c r="A20" s="3505" t="s">
        <v>111</v>
      </c>
      <c r="B20" s="3493"/>
      <c r="C20" s="3493"/>
      <c r="D20" s="3493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1063">
        <f t="shared" si="0"/>
        <v>0</v>
      </c>
    </row>
    <row r="21" spans="1:25">
      <c r="A21" s="3506" t="s">
        <v>112</v>
      </c>
      <c r="B21" s="3493"/>
      <c r="C21" s="3493"/>
      <c r="D21" s="3493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854"/>
      <c r="Y21" s="1064">
        <f t="shared" si="0"/>
        <v>0</v>
      </c>
    </row>
    <row r="22" spans="1:25">
      <c r="A22" s="3507" t="s">
        <v>113</v>
      </c>
      <c r="B22" s="3493"/>
      <c r="C22" s="3493"/>
      <c r="D22" s="3493"/>
      <c r="E22" s="797"/>
      <c r="F22" s="797"/>
      <c r="G22" s="797"/>
      <c r="H22" s="797"/>
      <c r="I22" s="797"/>
      <c r="J22" s="797"/>
      <c r="K22" s="797"/>
      <c r="L22" s="797"/>
      <c r="M22" s="797"/>
      <c r="N22" s="797"/>
      <c r="O22" s="797"/>
      <c r="P22" s="797"/>
      <c r="Q22" s="797"/>
      <c r="R22" s="797"/>
      <c r="S22" s="797"/>
      <c r="T22" s="797"/>
      <c r="U22" s="797"/>
      <c r="V22" s="797"/>
      <c r="W22" s="855"/>
      <c r="X22" s="856"/>
      <c r="Y22" s="1065">
        <f t="shared" si="0"/>
        <v>0</v>
      </c>
    </row>
    <row r="23" spans="1:25">
      <c r="A23" s="3508" t="s">
        <v>114</v>
      </c>
      <c r="B23" s="3493"/>
      <c r="C23" s="3493"/>
      <c r="D23" s="3493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857"/>
      <c r="W23" s="858"/>
      <c r="X23" s="859"/>
      <c r="Y23" s="1066">
        <f t="shared" si="0"/>
        <v>0</v>
      </c>
    </row>
    <row r="24" spans="1:25">
      <c r="A24" s="3509" t="s">
        <v>115</v>
      </c>
      <c r="B24" s="3493"/>
      <c r="C24" s="3493"/>
      <c r="D24" s="3493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860"/>
      <c r="V24" s="861"/>
      <c r="W24" s="862"/>
      <c r="X24" s="863"/>
      <c r="Y24" s="1067">
        <f t="shared" si="0"/>
        <v>0</v>
      </c>
    </row>
    <row r="25" spans="1:25">
      <c r="A25" s="3510" t="s">
        <v>116</v>
      </c>
      <c r="B25" s="3493"/>
      <c r="C25" s="3493"/>
      <c r="D25" s="3493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864"/>
      <c r="U25" s="865"/>
      <c r="V25" s="866"/>
      <c r="W25" s="867"/>
      <c r="X25" s="868"/>
      <c r="Y25" s="1068">
        <f t="shared" si="0"/>
        <v>0</v>
      </c>
    </row>
    <row r="26" spans="1:25">
      <c r="A26" s="3511" t="s">
        <v>117</v>
      </c>
      <c r="B26" s="3493"/>
      <c r="C26" s="3493"/>
      <c r="D26" s="3493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869"/>
      <c r="T26" s="870"/>
      <c r="U26" s="871"/>
      <c r="V26" s="872"/>
      <c r="W26" s="873"/>
      <c r="X26" s="874"/>
      <c r="Y26" s="1069">
        <f t="shared" si="0"/>
        <v>0</v>
      </c>
    </row>
    <row r="27" spans="1:25">
      <c r="A27" s="3514" t="s">
        <v>118</v>
      </c>
      <c r="B27" s="3493"/>
      <c r="C27" s="3493"/>
      <c r="D27" s="3493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875"/>
      <c r="S27" s="876"/>
      <c r="T27" s="877"/>
      <c r="U27" s="878"/>
      <c r="V27" s="879"/>
      <c r="W27" s="880"/>
      <c r="X27" s="881"/>
      <c r="Y27" s="1070">
        <f t="shared" si="0"/>
        <v>0</v>
      </c>
    </row>
    <row r="28" spans="1:25">
      <c r="A28" s="3515" t="s">
        <v>119</v>
      </c>
      <c r="B28" s="3493"/>
      <c r="C28" s="3493"/>
      <c r="D28" s="3493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3"/>
      <c r="R28" s="884"/>
      <c r="S28" s="885"/>
      <c r="T28" s="886"/>
      <c r="U28" s="887"/>
      <c r="V28" s="888"/>
      <c r="W28" s="889"/>
      <c r="X28" s="890"/>
      <c r="Y28" s="1071">
        <f t="shared" si="0"/>
        <v>0</v>
      </c>
    </row>
    <row r="29" spans="1:25">
      <c r="A29" s="3516" t="s">
        <v>120</v>
      </c>
      <c r="B29" s="3517"/>
      <c r="C29" s="3518"/>
      <c r="D29" s="3519"/>
      <c r="E29" s="891"/>
      <c r="F29" s="892"/>
      <c r="G29" s="893"/>
      <c r="H29" s="894"/>
      <c r="I29" s="895"/>
      <c r="J29" s="896"/>
      <c r="K29" s="897"/>
      <c r="L29" s="898"/>
      <c r="M29" s="899"/>
      <c r="N29" s="900"/>
      <c r="O29" s="901"/>
      <c r="P29" s="902"/>
      <c r="Q29" s="903"/>
      <c r="R29" s="904"/>
      <c r="S29" s="905"/>
      <c r="T29" s="906"/>
      <c r="U29" s="907"/>
      <c r="V29" s="908"/>
      <c r="W29" s="909"/>
      <c r="X29" s="910"/>
      <c r="Y29" s="1072">
        <f t="shared" si="0"/>
        <v>0</v>
      </c>
    </row>
    <row r="30" spans="1:25">
      <c r="A30" s="3520" t="s">
        <v>121</v>
      </c>
      <c r="B30" s="3521"/>
      <c r="C30" s="3522"/>
      <c r="D30" s="3523"/>
      <c r="E30" s="911"/>
      <c r="F30" s="912"/>
      <c r="G30" s="913"/>
      <c r="H30" s="914"/>
      <c r="I30" s="915"/>
      <c r="J30" s="916"/>
      <c r="K30" s="917"/>
      <c r="L30" s="918"/>
      <c r="M30" s="919"/>
      <c r="N30" s="920"/>
      <c r="O30" s="921"/>
      <c r="P30" s="922"/>
      <c r="Q30" s="923"/>
      <c r="R30" s="924"/>
      <c r="S30" s="925"/>
      <c r="T30" s="926"/>
      <c r="U30" s="927"/>
      <c r="V30" s="928"/>
      <c r="W30" s="929"/>
      <c r="X30" s="930"/>
      <c r="Y30" s="1073">
        <f t="shared" si="0"/>
        <v>0</v>
      </c>
    </row>
    <row r="31" spans="1:25">
      <c r="A31" s="3524" t="s">
        <v>122</v>
      </c>
      <c r="B31" s="3493"/>
      <c r="C31" s="3493"/>
      <c r="D31" s="3493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1074">
        <f t="shared" si="0"/>
        <v>0</v>
      </c>
    </row>
    <row r="32" spans="1:25">
      <c r="A32" s="2864"/>
      <c r="B32" s="2864"/>
      <c r="C32" s="2864"/>
      <c r="D32" s="2864"/>
    </row>
    <row r="33" spans="1:25" ht="18.75">
      <c r="A33" s="796" t="s">
        <v>146</v>
      </c>
    </row>
    <row r="34" spans="1:25" ht="18.75">
      <c r="A34" s="2864"/>
      <c r="B34" s="2864"/>
      <c r="C34" s="2864"/>
      <c r="D34" s="2864"/>
      <c r="E34" s="1007" t="s">
        <v>124</v>
      </c>
      <c r="F34" s="1008" t="s">
        <v>125</v>
      </c>
      <c r="G34" s="1009" t="s">
        <v>126</v>
      </c>
      <c r="H34" s="1010" t="s">
        <v>127</v>
      </c>
      <c r="I34" s="1011" t="s">
        <v>128</v>
      </c>
      <c r="J34" s="1012" t="s">
        <v>129</v>
      </c>
      <c r="K34" s="1013" t="s">
        <v>130</v>
      </c>
      <c r="L34" s="1014" t="s">
        <v>131</v>
      </c>
      <c r="M34" s="1015" t="s">
        <v>132</v>
      </c>
      <c r="N34" s="1016" t="s">
        <v>133</v>
      </c>
      <c r="O34" s="1017" t="s">
        <v>134</v>
      </c>
      <c r="P34" s="1018" t="s">
        <v>135</v>
      </c>
      <c r="Q34" s="1019" t="s">
        <v>136</v>
      </c>
      <c r="R34" s="1020" t="s">
        <v>137</v>
      </c>
      <c r="S34" s="1021" t="s">
        <v>138</v>
      </c>
      <c r="T34" s="1022" t="s">
        <v>139</v>
      </c>
      <c r="U34" s="1023" t="s">
        <v>140</v>
      </c>
      <c r="V34" s="1024" t="s">
        <v>141</v>
      </c>
      <c r="W34" s="1025" t="s">
        <v>142</v>
      </c>
      <c r="X34" s="1026" t="s">
        <v>143</v>
      </c>
      <c r="Y34" s="1027" t="s">
        <v>144</v>
      </c>
    </row>
    <row r="35" spans="1:25">
      <c r="A35" s="3512" t="s">
        <v>123</v>
      </c>
      <c r="B35" s="3493"/>
      <c r="C35" s="3493"/>
      <c r="D35" s="3493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1075">
        <f t="shared" ref="Y35:Y58" si="1">SUM(E35:X35)</f>
        <v>0</v>
      </c>
    </row>
    <row r="36" spans="1:25">
      <c r="A36" s="3513" t="s">
        <v>100</v>
      </c>
      <c r="B36" s="3493"/>
      <c r="C36" s="3493"/>
      <c r="D36" s="3493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1076">
        <f t="shared" si="1"/>
        <v>0</v>
      </c>
    </row>
    <row r="37" spans="1:25">
      <c r="A37" s="3525" t="s">
        <v>101</v>
      </c>
      <c r="B37" s="3493"/>
      <c r="C37" s="3493"/>
      <c r="D37" s="3493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1077">
        <f t="shared" si="1"/>
        <v>0</v>
      </c>
    </row>
    <row r="38" spans="1:25">
      <c r="A38" s="3526" t="s">
        <v>102</v>
      </c>
      <c r="B38" s="3493"/>
      <c r="C38" s="3493"/>
      <c r="D38" s="3493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1078">
        <f t="shared" si="1"/>
        <v>0</v>
      </c>
    </row>
    <row r="39" spans="1:25">
      <c r="A39" s="3527" t="s">
        <v>103</v>
      </c>
      <c r="B39" s="3493"/>
      <c r="C39" s="3493"/>
      <c r="D39" s="3493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1079">
        <f t="shared" si="1"/>
        <v>0</v>
      </c>
    </row>
    <row r="40" spans="1:25">
      <c r="A40" s="3528" t="s">
        <v>104</v>
      </c>
      <c r="B40" s="3493"/>
      <c r="C40" s="3493"/>
      <c r="D40" s="3493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1080">
        <f t="shared" si="1"/>
        <v>0</v>
      </c>
    </row>
    <row r="41" spans="1:25">
      <c r="A41" s="3529" t="s">
        <v>105</v>
      </c>
      <c r="B41" s="3493"/>
      <c r="C41" s="3493"/>
      <c r="D41" s="3493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1081">
        <f t="shared" si="1"/>
        <v>0</v>
      </c>
    </row>
    <row r="42" spans="1:25">
      <c r="A42" s="3530" t="s">
        <v>106</v>
      </c>
      <c r="B42" s="3493"/>
      <c r="C42" s="3493"/>
      <c r="D42" s="3493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1082">
        <f t="shared" si="1"/>
        <v>0</v>
      </c>
    </row>
    <row r="43" spans="1:25">
      <c r="A43" s="3531" t="s">
        <v>107</v>
      </c>
      <c r="B43" s="3493"/>
      <c r="C43" s="3493"/>
      <c r="D43" s="3493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1083">
        <f t="shared" si="1"/>
        <v>0</v>
      </c>
    </row>
    <row r="44" spans="1:25">
      <c r="A44" s="3532" t="s">
        <v>108</v>
      </c>
      <c r="B44" s="3493"/>
      <c r="C44" s="3493"/>
      <c r="D44" s="3493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1084">
        <f t="shared" si="1"/>
        <v>0</v>
      </c>
    </row>
    <row r="45" spans="1:25">
      <c r="A45" s="3533" t="s">
        <v>109</v>
      </c>
      <c r="B45" s="3493"/>
      <c r="C45" s="3493"/>
      <c r="D45" s="3493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1085">
        <f t="shared" si="1"/>
        <v>0</v>
      </c>
    </row>
    <row r="46" spans="1:25">
      <c r="A46" s="3534" t="s">
        <v>110</v>
      </c>
      <c r="B46" s="3493"/>
      <c r="C46" s="3493"/>
      <c r="D46" s="3493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  <c r="Y46" s="1086">
        <f t="shared" si="1"/>
        <v>0</v>
      </c>
    </row>
    <row r="47" spans="1:25">
      <c r="A47" s="3535" t="s">
        <v>111</v>
      </c>
      <c r="B47" s="3493"/>
      <c r="C47" s="3493"/>
      <c r="D47" s="3493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1087">
        <f t="shared" si="1"/>
        <v>0</v>
      </c>
    </row>
    <row r="48" spans="1:25">
      <c r="A48" s="3536" t="s">
        <v>112</v>
      </c>
      <c r="B48" s="3493"/>
      <c r="C48" s="3493"/>
      <c r="D48" s="3493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931"/>
      <c r="Y48" s="1088">
        <f t="shared" si="1"/>
        <v>0</v>
      </c>
    </row>
    <row r="49" spans="1:25">
      <c r="A49" s="3537" t="s">
        <v>113</v>
      </c>
      <c r="B49" s="3493"/>
      <c r="C49" s="3493"/>
      <c r="D49" s="3493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932"/>
      <c r="X49" s="933"/>
      <c r="Y49" s="1089">
        <f t="shared" si="1"/>
        <v>0</v>
      </c>
    </row>
    <row r="50" spans="1:25">
      <c r="A50" s="3538" t="s">
        <v>114</v>
      </c>
      <c r="B50" s="3493"/>
      <c r="C50" s="3493"/>
      <c r="D50" s="3493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934"/>
      <c r="W50" s="935"/>
      <c r="X50" s="936"/>
      <c r="Y50" s="1090">
        <f t="shared" si="1"/>
        <v>0</v>
      </c>
    </row>
    <row r="51" spans="1:25">
      <c r="A51" s="3539" t="s">
        <v>115</v>
      </c>
      <c r="B51" s="3493"/>
      <c r="C51" s="3493"/>
      <c r="D51" s="3493"/>
      <c r="E51" s="797"/>
      <c r="F51" s="797"/>
      <c r="G51" s="797"/>
      <c r="H51" s="797"/>
      <c r="I51" s="797"/>
      <c r="J51" s="797"/>
      <c r="K51" s="797"/>
      <c r="L51" s="797"/>
      <c r="M51" s="797"/>
      <c r="N51" s="797"/>
      <c r="O51" s="797"/>
      <c r="P51" s="797"/>
      <c r="Q51" s="797"/>
      <c r="R51" s="797"/>
      <c r="S51" s="797"/>
      <c r="T51" s="797"/>
      <c r="U51" s="937"/>
      <c r="V51" s="938"/>
      <c r="W51" s="939"/>
      <c r="X51" s="940"/>
      <c r="Y51" s="1091">
        <f t="shared" si="1"/>
        <v>0</v>
      </c>
    </row>
    <row r="52" spans="1:25">
      <c r="A52" s="3545" t="s">
        <v>116</v>
      </c>
      <c r="B52" s="3493"/>
      <c r="C52" s="3493"/>
      <c r="D52" s="3493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941"/>
      <c r="U52" s="942"/>
      <c r="V52" s="943"/>
      <c r="W52" s="944"/>
      <c r="X52" s="945"/>
      <c r="Y52" s="1092">
        <f t="shared" si="1"/>
        <v>0</v>
      </c>
    </row>
    <row r="53" spans="1:25">
      <c r="A53" s="3546" t="s">
        <v>117</v>
      </c>
      <c r="B53" s="3493"/>
      <c r="C53" s="3493"/>
      <c r="D53" s="3493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946"/>
      <c r="T53" s="947"/>
      <c r="U53" s="948"/>
      <c r="V53" s="949"/>
      <c r="W53" s="950"/>
      <c r="X53" s="951"/>
      <c r="Y53" s="1093">
        <f t="shared" si="1"/>
        <v>0</v>
      </c>
    </row>
    <row r="54" spans="1:25">
      <c r="A54" s="3547" t="s">
        <v>118</v>
      </c>
      <c r="B54" s="3493"/>
      <c r="C54" s="3493"/>
      <c r="D54" s="3493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952"/>
      <c r="S54" s="953"/>
      <c r="T54" s="954"/>
      <c r="U54" s="955"/>
      <c r="V54" s="956"/>
      <c r="W54" s="957"/>
      <c r="X54" s="958"/>
      <c r="Y54" s="1094">
        <f t="shared" si="1"/>
        <v>0</v>
      </c>
    </row>
    <row r="55" spans="1:25">
      <c r="A55" s="3548" t="s">
        <v>119</v>
      </c>
      <c r="B55" s="3493"/>
      <c r="C55" s="3493"/>
      <c r="D55" s="3493"/>
      <c r="E55" s="797"/>
      <c r="F55" s="797"/>
      <c r="G55" s="797"/>
      <c r="H55" s="797"/>
      <c r="I55" s="797"/>
      <c r="J55" s="797"/>
      <c r="K55" s="797"/>
      <c r="L55" s="797"/>
      <c r="M55" s="797"/>
      <c r="N55" s="797"/>
      <c r="O55" s="797"/>
      <c r="P55" s="797"/>
      <c r="Q55" s="959"/>
      <c r="R55" s="960"/>
      <c r="S55" s="961"/>
      <c r="T55" s="962"/>
      <c r="U55" s="963"/>
      <c r="V55" s="964"/>
      <c r="W55" s="965"/>
      <c r="X55" s="966"/>
      <c r="Y55" s="1095">
        <f t="shared" si="1"/>
        <v>0</v>
      </c>
    </row>
    <row r="56" spans="1:25">
      <c r="A56" s="3549" t="s">
        <v>120</v>
      </c>
      <c r="B56" s="3550"/>
      <c r="C56" s="3551"/>
      <c r="D56" s="3552"/>
      <c r="E56" s="967"/>
      <c r="F56" s="968"/>
      <c r="G56" s="969"/>
      <c r="H56" s="970"/>
      <c r="I56" s="971"/>
      <c r="J56" s="972"/>
      <c r="K56" s="973"/>
      <c r="L56" s="974"/>
      <c r="M56" s="975"/>
      <c r="N56" s="976"/>
      <c r="O56" s="977"/>
      <c r="P56" s="978"/>
      <c r="Q56" s="979"/>
      <c r="R56" s="980"/>
      <c r="S56" s="981"/>
      <c r="T56" s="982"/>
      <c r="U56" s="983"/>
      <c r="V56" s="984"/>
      <c r="W56" s="985"/>
      <c r="X56" s="986"/>
      <c r="Y56" s="1096">
        <f t="shared" si="1"/>
        <v>0</v>
      </c>
    </row>
    <row r="57" spans="1:25">
      <c r="A57" s="3540" t="s">
        <v>121</v>
      </c>
      <c r="B57" s="3541"/>
      <c r="C57" s="3542"/>
      <c r="D57" s="3543"/>
      <c r="E57" s="987"/>
      <c r="F57" s="988"/>
      <c r="G57" s="989"/>
      <c r="H57" s="990"/>
      <c r="I57" s="991"/>
      <c r="J57" s="992"/>
      <c r="K57" s="993"/>
      <c r="L57" s="994"/>
      <c r="M57" s="995"/>
      <c r="N57" s="996"/>
      <c r="O57" s="997"/>
      <c r="P57" s="998"/>
      <c r="Q57" s="999"/>
      <c r="R57" s="1000"/>
      <c r="S57" s="1001"/>
      <c r="T57" s="1002"/>
      <c r="U57" s="1003"/>
      <c r="V57" s="1004"/>
      <c r="W57" s="1005"/>
      <c r="X57" s="1006"/>
      <c r="Y57" s="1097">
        <f t="shared" si="1"/>
        <v>0</v>
      </c>
    </row>
    <row r="58" spans="1:25">
      <c r="A58" s="3544" t="s">
        <v>122</v>
      </c>
      <c r="B58" s="3493"/>
      <c r="C58" s="3493"/>
      <c r="D58" s="3493"/>
      <c r="E58" s="797"/>
      <c r="F58" s="797"/>
      <c r="G58" s="797"/>
      <c r="H58" s="797"/>
      <c r="I58" s="797"/>
      <c r="J58" s="797"/>
      <c r="K58" s="797"/>
      <c r="L58" s="797"/>
      <c r="M58" s="797"/>
      <c r="N58" s="797"/>
      <c r="O58" s="797"/>
      <c r="P58" s="797"/>
      <c r="Q58" s="797"/>
      <c r="R58" s="797"/>
      <c r="S58" s="797"/>
      <c r="T58" s="797"/>
      <c r="U58" s="797"/>
      <c r="V58" s="797"/>
      <c r="W58" s="797"/>
      <c r="X58" s="797"/>
      <c r="Y58" s="1098">
        <f t="shared" si="1"/>
        <v>0</v>
      </c>
    </row>
  </sheetData>
  <mergeCells count="56">
    <mergeCell ref="A57:D57"/>
    <mergeCell ref="A58:D58"/>
    <mergeCell ref="A52:D52"/>
    <mergeCell ref="A53:D53"/>
    <mergeCell ref="A54:D54"/>
    <mergeCell ref="A55:D55"/>
    <mergeCell ref="A56:D56"/>
    <mergeCell ref="A47:D47"/>
    <mergeCell ref="A48:D48"/>
    <mergeCell ref="A49:D49"/>
    <mergeCell ref="A50:D50"/>
    <mergeCell ref="A51:D51"/>
    <mergeCell ref="A42:D42"/>
    <mergeCell ref="A43:D43"/>
    <mergeCell ref="A44:D44"/>
    <mergeCell ref="A45:D45"/>
    <mergeCell ref="A46:D46"/>
    <mergeCell ref="A37:D37"/>
    <mergeCell ref="A38:D38"/>
    <mergeCell ref="A39:D39"/>
    <mergeCell ref="A40:D40"/>
    <mergeCell ref="A41:D41"/>
    <mergeCell ref="A32:D32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1:B1"/>
    <mergeCell ref="E1:G1"/>
    <mergeCell ref="H1:I1"/>
    <mergeCell ref="M1:P1"/>
    <mergeCell ref="M2:P2"/>
  </mergeCells>
  <pageMargins left="0.25" right="0.25" top="0.75" bottom="0.75" header="0.3" footer="0.3"/>
  <pageSetup paperSize="8" scale="87" fitToHeight="0" orientation="landscape" r:id="rId1"/>
  <headerFooter>
    <oddHeader>&amp;CTable 3 Linked Deaths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view="pageLayout" topLeftCell="A22" zoomScaleNormal="100" workbookViewId="0">
      <selection activeCell="U20" sqref="U20"/>
    </sheetView>
  </sheetViews>
  <sheetFormatPr defaultColWidth="9.140625" defaultRowHeight="15"/>
  <cols>
    <col min="1" max="1" width="32.28515625" style="1099" customWidth="1"/>
    <col min="2" max="2" width="9.85546875" style="1099" customWidth="1"/>
    <col min="3" max="3" width="29.85546875" style="1099" customWidth="1"/>
    <col min="4" max="4" width="6.7109375" style="1099" customWidth="1"/>
    <col min="5" max="5" width="7.7109375" style="1099" bestFit="1" customWidth="1"/>
    <col min="6" max="18" width="6.7109375" style="1099" customWidth="1"/>
    <col min="19" max="16384" width="9.140625" style="1099"/>
  </cols>
  <sheetData>
    <row r="1" spans="1:19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19" ht="21">
      <c r="A4" s="1142" t="s">
        <v>153</v>
      </c>
    </row>
    <row r="5" spans="1:19" ht="21">
      <c r="A5" s="1141" t="s">
        <v>154</v>
      </c>
    </row>
    <row r="6" spans="1:19" ht="18.75">
      <c r="A6" s="1139" t="s">
        <v>155</v>
      </c>
    </row>
    <row r="7" spans="1:19" ht="18.75">
      <c r="A7" s="1139"/>
      <c r="D7" s="3577"/>
      <c r="E7" s="3577"/>
      <c r="F7" s="3577"/>
      <c r="G7" s="3577"/>
      <c r="H7" s="3577"/>
      <c r="I7" s="3577"/>
      <c r="J7" s="3577"/>
      <c r="K7" s="3577"/>
      <c r="L7" s="3577"/>
      <c r="M7" s="3577"/>
      <c r="N7" s="3577"/>
      <c r="O7" s="3577"/>
      <c r="P7" s="3577"/>
      <c r="Q7" s="3577"/>
      <c r="R7" s="3577"/>
    </row>
    <row r="8" spans="1:19" ht="92.25" customHeight="1">
      <c r="C8" s="1801" t="s">
        <v>1</v>
      </c>
      <c r="D8" s="3578" t="s">
        <v>147</v>
      </c>
      <c r="E8" s="3579"/>
      <c r="F8" s="3580" t="s">
        <v>148</v>
      </c>
      <c r="G8" s="3581"/>
      <c r="H8" s="3582" t="s">
        <v>156</v>
      </c>
      <c r="I8" s="3583"/>
      <c r="J8" s="3584" t="s">
        <v>149</v>
      </c>
      <c r="K8" s="3585"/>
      <c r="L8" s="3567" t="s">
        <v>150</v>
      </c>
      <c r="M8" s="3568"/>
      <c r="N8" s="3569" t="s">
        <v>151</v>
      </c>
      <c r="O8" s="3570"/>
      <c r="P8" s="3571" t="s">
        <v>11</v>
      </c>
      <c r="Q8" s="3572"/>
      <c r="R8" s="2562" t="s">
        <v>595</v>
      </c>
      <c r="S8" s="2563" t="s">
        <v>596</v>
      </c>
    </row>
    <row r="9" spans="1:19">
      <c r="A9" s="1165" t="s">
        <v>157</v>
      </c>
      <c r="B9" s="1166" t="s">
        <v>158</v>
      </c>
      <c r="C9" s="1176" t="s">
        <v>159</v>
      </c>
      <c r="D9" s="1177" t="s">
        <v>160</v>
      </c>
      <c r="E9" s="1177" t="s">
        <v>161</v>
      </c>
      <c r="F9" s="1177" t="s">
        <v>160</v>
      </c>
      <c r="G9" s="1177" t="s">
        <v>161</v>
      </c>
      <c r="H9" s="1177" t="s">
        <v>160</v>
      </c>
      <c r="I9" s="1177" t="s">
        <v>161</v>
      </c>
      <c r="J9" s="1177" t="s">
        <v>160</v>
      </c>
      <c r="K9" s="1177" t="s">
        <v>161</v>
      </c>
      <c r="L9" s="1177" t="s">
        <v>160</v>
      </c>
      <c r="M9" s="1177" t="s">
        <v>161</v>
      </c>
      <c r="N9" s="1177" t="s">
        <v>160</v>
      </c>
      <c r="O9" s="1177" t="s">
        <v>161</v>
      </c>
      <c r="P9" s="1177" t="s">
        <v>160</v>
      </c>
      <c r="Q9" s="1177" t="s">
        <v>161</v>
      </c>
      <c r="R9" s="1177" t="s">
        <v>160</v>
      </c>
      <c r="S9" s="1177" t="s">
        <v>160</v>
      </c>
    </row>
    <row r="10" spans="1:19">
      <c r="A10" s="1184" t="s">
        <v>162</v>
      </c>
      <c r="B10" s="1136" t="s">
        <v>163</v>
      </c>
      <c r="C10" s="1226"/>
      <c r="D10" s="1227"/>
      <c r="E10" s="1228">
        <f>IF(D10=0, 0, (D10/$R10)*100)</f>
        <v>0</v>
      </c>
      <c r="F10" s="1229"/>
      <c r="G10" s="1230">
        <f>IF(F10=0, 0, (F10/$R10)*100)</f>
        <v>0</v>
      </c>
      <c r="H10" s="1231"/>
      <c r="I10" s="1232">
        <f>IF(H10=0, 0, (H10/$R10)*100)</f>
        <v>0</v>
      </c>
      <c r="J10" s="1233"/>
      <c r="K10" s="1234">
        <f>IF(J10=0, 0, (J10/$R10)*100)</f>
        <v>0</v>
      </c>
      <c r="L10" s="1235"/>
      <c r="M10" s="1236">
        <f>IF(L10=0, 0, (L10/$R10)*100)</f>
        <v>0</v>
      </c>
      <c r="N10" s="1237"/>
      <c r="O10" s="1238">
        <f>IF(N10=0, 0, (N10/$R10)*100)</f>
        <v>0</v>
      </c>
      <c r="P10" s="1239"/>
      <c r="Q10" s="1240">
        <f>IF(P10=0, 0, (P10/$R10)*100)</f>
        <v>0</v>
      </c>
      <c r="R10" s="1803">
        <f>D10+F10+H10+J10+L10+N10+P10</f>
        <v>0</v>
      </c>
      <c r="S10" s="2564"/>
    </row>
    <row r="11" spans="1:19" ht="30" customHeight="1">
      <c r="A11" s="1185" t="s">
        <v>164</v>
      </c>
      <c r="B11" s="1135" t="s">
        <v>165</v>
      </c>
      <c r="C11" s="1128" t="s">
        <v>166</v>
      </c>
      <c r="D11" s="1124"/>
      <c r="E11" s="1182">
        <f t="shared" ref="E11:E29" si="0">IF(D11=0, 0, (D11/R11)*100)</f>
        <v>0</v>
      </c>
      <c r="F11" s="1124"/>
      <c r="G11" s="1182">
        <f t="shared" ref="G11:G29" si="1">IF(F11=0, 0, (F11/$R11)*100)</f>
        <v>0</v>
      </c>
      <c r="H11" s="1124"/>
      <c r="I11" s="1182">
        <f t="shared" ref="I11:I29" si="2">IF(H11=0, 0, (H11/$R11)*100)</f>
        <v>0</v>
      </c>
      <c r="J11" s="1124"/>
      <c r="K11" s="1182">
        <f t="shared" ref="K11:K29" si="3">IF(J11=0, 0, (J11/$R11)*100)</f>
        <v>0</v>
      </c>
      <c r="L11" s="1124"/>
      <c r="M11" s="1182">
        <f t="shared" ref="M11:M29" si="4">IF(L11=0, 0, (L11/$R11)*100)</f>
        <v>0</v>
      </c>
      <c r="N11" s="1124"/>
      <c r="O11" s="1182">
        <f t="shared" ref="O11:O29" si="5">IF(N11=0, 0, (N11/$R11)*100)</f>
        <v>0</v>
      </c>
      <c r="P11" s="1124"/>
      <c r="Q11" s="1182">
        <f t="shared" ref="Q11:Q29" si="6">IF(P11=0, 0, (P11/$R11)*100)</f>
        <v>0</v>
      </c>
      <c r="R11" s="1804">
        <f t="shared" ref="R11:R29" si="7">D11+F11+H11+J11+L11+N11+P11</f>
        <v>0</v>
      </c>
      <c r="S11" s="2564"/>
    </row>
    <row r="12" spans="1:19" ht="15.75" customHeight="1">
      <c r="A12" s="1186" t="s">
        <v>167</v>
      </c>
      <c r="B12" s="1126" t="s">
        <v>168</v>
      </c>
      <c r="C12" s="1130"/>
      <c r="D12" s="1124"/>
      <c r="E12" s="1182">
        <f t="shared" si="0"/>
        <v>0</v>
      </c>
      <c r="F12" s="1124"/>
      <c r="G12" s="1182">
        <f t="shared" si="1"/>
        <v>0</v>
      </c>
      <c r="H12" s="1124"/>
      <c r="I12" s="1182">
        <f t="shared" si="2"/>
        <v>0</v>
      </c>
      <c r="J12" s="1124"/>
      <c r="K12" s="1182">
        <f t="shared" si="3"/>
        <v>0</v>
      </c>
      <c r="L12" s="1124"/>
      <c r="M12" s="1182">
        <f t="shared" si="4"/>
        <v>0</v>
      </c>
      <c r="N12" s="1124"/>
      <c r="O12" s="1182">
        <f t="shared" si="5"/>
        <v>0</v>
      </c>
      <c r="P12" s="1124"/>
      <c r="Q12" s="1182">
        <f t="shared" si="6"/>
        <v>0</v>
      </c>
      <c r="R12" s="1804">
        <f t="shared" si="7"/>
        <v>0</v>
      </c>
      <c r="S12" s="2564"/>
    </row>
    <row r="13" spans="1:19">
      <c r="A13" s="1187" t="s">
        <v>169</v>
      </c>
      <c r="B13" s="1126" t="s">
        <v>170</v>
      </c>
      <c r="C13" s="1130"/>
      <c r="D13" s="1124"/>
      <c r="E13" s="1182">
        <f t="shared" si="0"/>
        <v>0</v>
      </c>
      <c r="F13" s="1124"/>
      <c r="G13" s="1182">
        <f t="shared" si="1"/>
        <v>0</v>
      </c>
      <c r="H13" s="1124"/>
      <c r="I13" s="1182">
        <f t="shared" si="2"/>
        <v>0</v>
      </c>
      <c r="J13" s="1124"/>
      <c r="K13" s="1182">
        <f t="shared" si="3"/>
        <v>0</v>
      </c>
      <c r="L13" s="1124"/>
      <c r="M13" s="1182">
        <f t="shared" si="4"/>
        <v>0</v>
      </c>
      <c r="N13" s="1124"/>
      <c r="O13" s="1182">
        <f t="shared" si="5"/>
        <v>0</v>
      </c>
      <c r="P13" s="1124"/>
      <c r="Q13" s="1182">
        <f t="shared" si="6"/>
        <v>0</v>
      </c>
      <c r="R13" s="1804">
        <f t="shared" si="7"/>
        <v>0</v>
      </c>
      <c r="S13" s="2564"/>
    </row>
    <row r="14" spans="1:19" ht="15" customHeight="1">
      <c r="A14" s="1188" t="s">
        <v>171</v>
      </c>
      <c r="B14" s="1126" t="s">
        <v>172</v>
      </c>
      <c r="C14" s="1130"/>
      <c r="D14" s="1124"/>
      <c r="E14" s="1182">
        <f t="shared" si="0"/>
        <v>0</v>
      </c>
      <c r="F14" s="1124"/>
      <c r="G14" s="1182">
        <f t="shared" si="1"/>
        <v>0</v>
      </c>
      <c r="H14" s="1124"/>
      <c r="I14" s="1182">
        <f t="shared" si="2"/>
        <v>0</v>
      </c>
      <c r="J14" s="1124"/>
      <c r="K14" s="1182">
        <f t="shared" si="3"/>
        <v>0</v>
      </c>
      <c r="L14" s="1124"/>
      <c r="M14" s="1182">
        <f t="shared" si="4"/>
        <v>0</v>
      </c>
      <c r="N14" s="1124"/>
      <c r="O14" s="1182">
        <f t="shared" si="5"/>
        <v>0</v>
      </c>
      <c r="P14" s="1124"/>
      <c r="Q14" s="1182">
        <f t="shared" si="6"/>
        <v>0</v>
      </c>
      <c r="R14" s="1804">
        <f t="shared" si="7"/>
        <v>0</v>
      </c>
      <c r="S14" s="2564"/>
    </row>
    <row r="15" spans="1:19" ht="26.25">
      <c r="A15" s="1189" t="s">
        <v>173</v>
      </c>
      <c r="B15" s="1126" t="s">
        <v>174</v>
      </c>
      <c r="C15" s="1128" t="s">
        <v>175</v>
      </c>
      <c r="D15" s="1124"/>
      <c r="E15" s="1182">
        <f t="shared" si="0"/>
        <v>0</v>
      </c>
      <c r="F15" s="1124"/>
      <c r="G15" s="1182">
        <f t="shared" si="1"/>
        <v>0</v>
      </c>
      <c r="H15" s="1124"/>
      <c r="I15" s="1182">
        <f t="shared" si="2"/>
        <v>0</v>
      </c>
      <c r="J15" s="1124"/>
      <c r="K15" s="1182">
        <f t="shared" si="3"/>
        <v>0</v>
      </c>
      <c r="L15" s="1124"/>
      <c r="M15" s="1182">
        <f t="shared" si="4"/>
        <v>0</v>
      </c>
      <c r="N15" s="1124"/>
      <c r="O15" s="1182">
        <f t="shared" si="5"/>
        <v>0</v>
      </c>
      <c r="P15" s="1124"/>
      <c r="Q15" s="1182">
        <f t="shared" si="6"/>
        <v>0</v>
      </c>
      <c r="R15" s="1804">
        <f t="shared" si="7"/>
        <v>0</v>
      </c>
      <c r="S15" s="2564"/>
    </row>
    <row r="16" spans="1:19" ht="26.25">
      <c r="A16" s="1190" t="s">
        <v>176</v>
      </c>
      <c r="B16" s="1126" t="s">
        <v>177</v>
      </c>
      <c r="C16" s="1128" t="s">
        <v>178</v>
      </c>
      <c r="D16" s="1124"/>
      <c r="E16" s="1182">
        <f t="shared" si="0"/>
        <v>0</v>
      </c>
      <c r="F16" s="1124"/>
      <c r="G16" s="1182">
        <f t="shared" si="1"/>
        <v>0</v>
      </c>
      <c r="H16" s="1124"/>
      <c r="I16" s="1182">
        <f t="shared" si="2"/>
        <v>0</v>
      </c>
      <c r="J16" s="1124"/>
      <c r="K16" s="1182">
        <f t="shared" si="3"/>
        <v>0</v>
      </c>
      <c r="L16" s="1124"/>
      <c r="M16" s="1182">
        <f t="shared" si="4"/>
        <v>0</v>
      </c>
      <c r="N16" s="1124"/>
      <c r="O16" s="1182">
        <f t="shared" si="5"/>
        <v>0</v>
      </c>
      <c r="P16" s="1124"/>
      <c r="Q16" s="1182">
        <f t="shared" si="6"/>
        <v>0</v>
      </c>
      <c r="R16" s="1804">
        <f t="shared" si="7"/>
        <v>0</v>
      </c>
      <c r="S16" s="2564"/>
    </row>
    <row r="17" spans="1:19" ht="26.25">
      <c r="A17" s="1191" t="s">
        <v>179</v>
      </c>
      <c r="B17" s="1126" t="s">
        <v>180</v>
      </c>
      <c r="C17" s="1128" t="s">
        <v>181</v>
      </c>
      <c r="D17" s="1124"/>
      <c r="E17" s="1182">
        <f t="shared" si="0"/>
        <v>0</v>
      </c>
      <c r="F17" s="1124"/>
      <c r="G17" s="1182">
        <f t="shared" si="1"/>
        <v>0</v>
      </c>
      <c r="H17" s="1124"/>
      <c r="I17" s="1182">
        <f t="shared" si="2"/>
        <v>0</v>
      </c>
      <c r="J17" s="1124"/>
      <c r="K17" s="1182">
        <f t="shared" si="3"/>
        <v>0</v>
      </c>
      <c r="L17" s="1124"/>
      <c r="M17" s="1182">
        <f t="shared" si="4"/>
        <v>0</v>
      </c>
      <c r="N17" s="1124"/>
      <c r="O17" s="1182">
        <f t="shared" si="5"/>
        <v>0</v>
      </c>
      <c r="P17" s="1124"/>
      <c r="Q17" s="1182">
        <f t="shared" si="6"/>
        <v>0</v>
      </c>
      <c r="R17" s="1804">
        <f t="shared" si="7"/>
        <v>0</v>
      </c>
      <c r="S17" s="2564"/>
    </row>
    <row r="18" spans="1:19">
      <c r="A18" s="1192" t="s">
        <v>182</v>
      </c>
      <c r="B18" s="1126" t="s">
        <v>183</v>
      </c>
      <c r="C18" s="1130"/>
      <c r="D18" s="1124"/>
      <c r="E18" s="1182">
        <f t="shared" si="0"/>
        <v>0</v>
      </c>
      <c r="F18" s="1124"/>
      <c r="G18" s="1182">
        <f t="shared" si="1"/>
        <v>0</v>
      </c>
      <c r="H18" s="1124"/>
      <c r="I18" s="1182">
        <f t="shared" si="2"/>
        <v>0</v>
      </c>
      <c r="J18" s="1124"/>
      <c r="K18" s="1182">
        <f t="shared" si="3"/>
        <v>0</v>
      </c>
      <c r="L18" s="1124"/>
      <c r="M18" s="1182">
        <f t="shared" si="4"/>
        <v>0</v>
      </c>
      <c r="N18" s="1124"/>
      <c r="O18" s="1182">
        <f t="shared" si="5"/>
        <v>0</v>
      </c>
      <c r="P18" s="1124"/>
      <c r="Q18" s="1182">
        <f t="shared" si="6"/>
        <v>0</v>
      </c>
      <c r="R18" s="1804">
        <f t="shared" si="7"/>
        <v>0</v>
      </c>
      <c r="S18" s="2564"/>
    </row>
    <row r="19" spans="1:19">
      <c r="A19" s="1193" t="s">
        <v>184</v>
      </c>
      <c r="B19" s="1126" t="s">
        <v>185</v>
      </c>
      <c r="C19" s="1128"/>
      <c r="D19" s="1124"/>
      <c r="E19" s="1182">
        <f t="shared" si="0"/>
        <v>0</v>
      </c>
      <c r="F19" s="1124"/>
      <c r="G19" s="1182">
        <f t="shared" si="1"/>
        <v>0</v>
      </c>
      <c r="H19" s="1124"/>
      <c r="I19" s="1182">
        <f t="shared" si="2"/>
        <v>0</v>
      </c>
      <c r="J19" s="1124"/>
      <c r="K19" s="1182">
        <f t="shared" si="3"/>
        <v>0</v>
      </c>
      <c r="L19" s="1124"/>
      <c r="M19" s="1182">
        <f t="shared" si="4"/>
        <v>0</v>
      </c>
      <c r="N19" s="1124"/>
      <c r="O19" s="1182">
        <f t="shared" si="5"/>
        <v>0</v>
      </c>
      <c r="P19" s="1124"/>
      <c r="Q19" s="1182">
        <f t="shared" si="6"/>
        <v>0</v>
      </c>
      <c r="R19" s="1804">
        <f t="shared" si="7"/>
        <v>0</v>
      </c>
      <c r="S19" s="2564"/>
    </row>
    <row r="20" spans="1:19">
      <c r="A20" s="1194" t="s">
        <v>186</v>
      </c>
      <c r="B20" s="1126" t="s">
        <v>187</v>
      </c>
      <c r="C20" s="1130"/>
      <c r="D20" s="1124"/>
      <c r="E20" s="1182">
        <f t="shared" si="0"/>
        <v>0</v>
      </c>
      <c r="F20" s="1124"/>
      <c r="G20" s="1182">
        <f t="shared" si="1"/>
        <v>0</v>
      </c>
      <c r="H20" s="1124"/>
      <c r="I20" s="1182">
        <f t="shared" si="2"/>
        <v>0</v>
      </c>
      <c r="J20" s="1124"/>
      <c r="K20" s="1182">
        <f t="shared" si="3"/>
        <v>0</v>
      </c>
      <c r="L20" s="1124"/>
      <c r="M20" s="1182">
        <f t="shared" si="4"/>
        <v>0</v>
      </c>
      <c r="N20" s="1124"/>
      <c r="O20" s="1182">
        <f t="shared" si="5"/>
        <v>0</v>
      </c>
      <c r="P20" s="1124"/>
      <c r="Q20" s="1182">
        <f t="shared" si="6"/>
        <v>0</v>
      </c>
      <c r="R20" s="1804">
        <f t="shared" si="7"/>
        <v>0</v>
      </c>
      <c r="S20" s="2564"/>
    </row>
    <row r="21" spans="1:19">
      <c r="A21" s="1195" t="s">
        <v>188</v>
      </c>
      <c r="B21" s="1132" t="s">
        <v>189</v>
      </c>
      <c r="C21" s="1130"/>
      <c r="D21" s="1124"/>
      <c r="E21" s="1182">
        <f t="shared" si="0"/>
        <v>0</v>
      </c>
      <c r="F21" s="1124"/>
      <c r="G21" s="1182">
        <f t="shared" si="1"/>
        <v>0</v>
      </c>
      <c r="H21" s="1124"/>
      <c r="I21" s="1182">
        <f t="shared" si="2"/>
        <v>0</v>
      </c>
      <c r="J21" s="1124"/>
      <c r="K21" s="1182">
        <f t="shared" si="3"/>
        <v>0</v>
      </c>
      <c r="L21" s="1124"/>
      <c r="M21" s="1182">
        <f t="shared" si="4"/>
        <v>0</v>
      </c>
      <c r="N21" s="1124"/>
      <c r="O21" s="1182">
        <f t="shared" si="5"/>
        <v>0</v>
      </c>
      <c r="P21" s="1124"/>
      <c r="Q21" s="1182">
        <f t="shared" si="6"/>
        <v>0</v>
      </c>
      <c r="R21" s="1804">
        <f t="shared" si="7"/>
        <v>0</v>
      </c>
      <c r="S21" s="2564"/>
    </row>
    <row r="22" spans="1:19">
      <c r="A22" s="1196" t="s">
        <v>190</v>
      </c>
      <c r="B22" s="1126" t="s">
        <v>191</v>
      </c>
      <c r="C22" s="1130"/>
      <c r="D22" s="1124"/>
      <c r="E22" s="1182">
        <f t="shared" si="0"/>
        <v>0</v>
      </c>
      <c r="F22" s="1124"/>
      <c r="G22" s="1182">
        <f t="shared" si="1"/>
        <v>0</v>
      </c>
      <c r="H22" s="1124"/>
      <c r="I22" s="1182">
        <f t="shared" si="2"/>
        <v>0</v>
      </c>
      <c r="J22" s="1124"/>
      <c r="K22" s="1182">
        <f t="shared" si="3"/>
        <v>0</v>
      </c>
      <c r="L22" s="1124"/>
      <c r="M22" s="1182">
        <f t="shared" si="4"/>
        <v>0</v>
      </c>
      <c r="N22" s="1124"/>
      <c r="O22" s="1182">
        <f t="shared" si="5"/>
        <v>0</v>
      </c>
      <c r="P22" s="1124"/>
      <c r="Q22" s="1182">
        <f t="shared" si="6"/>
        <v>0</v>
      </c>
      <c r="R22" s="1804">
        <f t="shared" si="7"/>
        <v>0</v>
      </c>
      <c r="S22" s="2564"/>
    </row>
    <row r="23" spans="1:19" ht="25.5">
      <c r="A23" s="1197" t="s">
        <v>192</v>
      </c>
      <c r="B23" s="1132" t="s">
        <v>193</v>
      </c>
      <c r="C23" s="1130"/>
      <c r="D23" s="1124"/>
      <c r="E23" s="1182">
        <f t="shared" si="0"/>
        <v>0</v>
      </c>
      <c r="F23" s="1124"/>
      <c r="G23" s="1182">
        <f t="shared" si="1"/>
        <v>0</v>
      </c>
      <c r="H23" s="1124"/>
      <c r="I23" s="1182">
        <f t="shared" si="2"/>
        <v>0</v>
      </c>
      <c r="J23" s="1124"/>
      <c r="K23" s="1182">
        <f t="shared" si="3"/>
        <v>0</v>
      </c>
      <c r="L23" s="1124"/>
      <c r="M23" s="1182">
        <f t="shared" si="4"/>
        <v>0</v>
      </c>
      <c r="N23" s="1124"/>
      <c r="O23" s="1182">
        <f t="shared" si="5"/>
        <v>0</v>
      </c>
      <c r="P23" s="1124"/>
      <c r="Q23" s="1182">
        <f t="shared" si="6"/>
        <v>0</v>
      </c>
      <c r="R23" s="1804">
        <f t="shared" si="7"/>
        <v>0</v>
      </c>
      <c r="S23" s="2564"/>
    </row>
    <row r="24" spans="1:19">
      <c r="A24" s="1198" t="s">
        <v>194</v>
      </c>
      <c r="B24" s="1126" t="s">
        <v>195</v>
      </c>
      <c r="C24" s="1128" t="s">
        <v>196</v>
      </c>
      <c r="D24" s="1124"/>
      <c r="E24" s="1182">
        <f t="shared" si="0"/>
        <v>0</v>
      </c>
      <c r="F24" s="1124"/>
      <c r="G24" s="1182">
        <f t="shared" si="1"/>
        <v>0</v>
      </c>
      <c r="H24" s="1124"/>
      <c r="I24" s="1182">
        <f t="shared" si="2"/>
        <v>0</v>
      </c>
      <c r="J24" s="1124"/>
      <c r="K24" s="1182">
        <f t="shared" si="3"/>
        <v>0</v>
      </c>
      <c r="L24" s="1124"/>
      <c r="M24" s="1182">
        <f t="shared" si="4"/>
        <v>0</v>
      </c>
      <c r="N24" s="1124"/>
      <c r="O24" s="1182">
        <f t="shared" si="5"/>
        <v>0</v>
      </c>
      <c r="P24" s="1124"/>
      <c r="Q24" s="1182">
        <f t="shared" si="6"/>
        <v>0</v>
      </c>
      <c r="R24" s="1804">
        <f t="shared" si="7"/>
        <v>0</v>
      </c>
      <c r="S24" s="2564"/>
    </row>
    <row r="25" spans="1:19">
      <c r="A25" s="1199" t="s">
        <v>197</v>
      </c>
      <c r="B25" s="1126" t="s">
        <v>198</v>
      </c>
      <c r="C25" s="1128" t="s">
        <v>196</v>
      </c>
      <c r="D25" s="1124"/>
      <c r="E25" s="1182">
        <f t="shared" si="0"/>
        <v>0</v>
      </c>
      <c r="F25" s="1124"/>
      <c r="G25" s="1182">
        <f t="shared" si="1"/>
        <v>0</v>
      </c>
      <c r="H25" s="1124"/>
      <c r="I25" s="1182">
        <f t="shared" si="2"/>
        <v>0</v>
      </c>
      <c r="J25" s="1124"/>
      <c r="K25" s="1182">
        <f t="shared" si="3"/>
        <v>0</v>
      </c>
      <c r="L25" s="1124"/>
      <c r="M25" s="1182">
        <f t="shared" si="4"/>
        <v>0</v>
      </c>
      <c r="N25" s="1124"/>
      <c r="O25" s="1182">
        <f t="shared" si="5"/>
        <v>0</v>
      </c>
      <c r="P25" s="1124"/>
      <c r="Q25" s="1182">
        <f t="shared" si="6"/>
        <v>0</v>
      </c>
      <c r="R25" s="1804">
        <f t="shared" si="7"/>
        <v>0</v>
      </c>
      <c r="S25" s="2564"/>
    </row>
    <row r="26" spans="1:19">
      <c r="A26" s="1200" t="s">
        <v>199</v>
      </c>
      <c r="B26" s="1126" t="s">
        <v>200</v>
      </c>
      <c r="C26" s="1130"/>
      <c r="D26" s="1124"/>
      <c r="E26" s="1182">
        <f t="shared" si="0"/>
        <v>0</v>
      </c>
      <c r="F26" s="1124"/>
      <c r="G26" s="1182">
        <f t="shared" si="1"/>
        <v>0</v>
      </c>
      <c r="H26" s="1124"/>
      <c r="I26" s="1182">
        <f t="shared" si="2"/>
        <v>0</v>
      </c>
      <c r="J26" s="1124"/>
      <c r="K26" s="1182">
        <f t="shared" si="3"/>
        <v>0</v>
      </c>
      <c r="L26" s="1124"/>
      <c r="M26" s="1182">
        <f t="shared" si="4"/>
        <v>0</v>
      </c>
      <c r="N26" s="1124"/>
      <c r="O26" s="1182">
        <f t="shared" si="5"/>
        <v>0</v>
      </c>
      <c r="P26" s="1124"/>
      <c r="Q26" s="1182">
        <f t="shared" si="6"/>
        <v>0</v>
      </c>
      <c r="R26" s="1804">
        <f t="shared" si="7"/>
        <v>0</v>
      </c>
      <c r="S26" s="2564"/>
    </row>
    <row r="27" spans="1:19">
      <c r="A27" s="1201" t="s">
        <v>201</v>
      </c>
      <c r="B27" s="1129" t="s">
        <v>202</v>
      </c>
      <c r="C27" s="1128"/>
      <c r="D27" s="1124"/>
      <c r="E27" s="1182">
        <f t="shared" si="0"/>
        <v>0</v>
      </c>
      <c r="F27" s="1124"/>
      <c r="G27" s="1182">
        <f t="shared" si="1"/>
        <v>0</v>
      </c>
      <c r="H27" s="1124"/>
      <c r="I27" s="1182">
        <f t="shared" si="2"/>
        <v>0</v>
      </c>
      <c r="J27" s="1124"/>
      <c r="K27" s="1182">
        <f t="shared" si="3"/>
        <v>0</v>
      </c>
      <c r="L27" s="1124"/>
      <c r="M27" s="1182">
        <f t="shared" si="4"/>
        <v>0</v>
      </c>
      <c r="N27" s="1124"/>
      <c r="O27" s="1182">
        <f t="shared" si="5"/>
        <v>0</v>
      </c>
      <c r="P27" s="1124"/>
      <c r="Q27" s="1182">
        <f t="shared" si="6"/>
        <v>0</v>
      </c>
      <c r="R27" s="1804">
        <f t="shared" si="7"/>
        <v>0</v>
      </c>
      <c r="S27" s="2564"/>
    </row>
    <row r="28" spans="1:19">
      <c r="A28" s="1202" t="s">
        <v>203</v>
      </c>
      <c r="B28" s="1126" t="s">
        <v>204</v>
      </c>
      <c r="C28" s="1130"/>
      <c r="D28" s="1124"/>
      <c r="E28" s="1182">
        <f t="shared" si="0"/>
        <v>0</v>
      </c>
      <c r="F28" s="1124"/>
      <c r="G28" s="1182">
        <f t="shared" si="1"/>
        <v>0</v>
      </c>
      <c r="H28" s="1124"/>
      <c r="I28" s="1182">
        <f t="shared" si="2"/>
        <v>0</v>
      </c>
      <c r="J28" s="1124"/>
      <c r="K28" s="1182">
        <f t="shared" si="3"/>
        <v>0</v>
      </c>
      <c r="L28" s="1124"/>
      <c r="M28" s="1182">
        <f t="shared" si="4"/>
        <v>0</v>
      </c>
      <c r="N28" s="1124"/>
      <c r="O28" s="1182">
        <f t="shared" si="5"/>
        <v>0</v>
      </c>
      <c r="P28" s="1124"/>
      <c r="Q28" s="1182">
        <f t="shared" si="6"/>
        <v>0</v>
      </c>
      <c r="R28" s="1804">
        <f t="shared" si="7"/>
        <v>0</v>
      </c>
      <c r="S28" s="2564"/>
    </row>
    <row r="29" spans="1:19">
      <c r="A29" s="1203" t="s">
        <v>205</v>
      </c>
      <c r="B29" s="1126" t="s">
        <v>206</v>
      </c>
      <c r="C29" s="1130"/>
      <c r="D29" s="1124"/>
      <c r="E29" s="1182">
        <f t="shared" si="0"/>
        <v>0</v>
      </c>
      <c r="F29" s="1124"/>
      <c r="G29" s="1182">
        <f t="shared" si="1"/>
        <v>0</v>
      </c>
      <c r="H29" s="1124"/>
      <c r="I29" s="1182">
        <f t="shared" si="2"/>
        <v>0</v>
      </c>
      <c r="J29" s="1124"/>
      <c r="K29" s="1182">
        <f t="shared" si="3"/>
        <v>0</v>
      </c>
      <c r="L29" s="1124"/>
      <c r="M29" s="1182">
        <f t="shared" si="4"/>
        <v>0</v>
      </c>
      <c r="N29" s="1124"/>
      <c r="O29" s="1182">
        <f t="shared" si="5"/>
        <v>0</v>
      </c>
      <c r="P29" s="1124"/>
      <c r="Q29" s="1182">
        <f t="shared" si="6"/>
        <v>0</v>
      </c>
      <c r="R29" s="1804">
        <f t="shared" si="7"/>
        <v>0</v>
      </c>
      <c r="S29" s="2564"/>
    </row>
    <row r="30" spans="1:19">
      <c r="A30" s="1123" t="s">
        <v>207</v>
      </c>
      <c r="B30" s="1102"/>
      <c r="C30" s="1101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00"/>
      <c r="R30" s="1100"/>
    </row>
    <row r="31" spans="1:19">
      <c r="A31" s="1802" t="s">
        <v>362</v>
      </c>
      <c r="B31" s="1102"/>
      <c r="C31" s="1101"/>
      <c r="D31" s="1100"/>
      <c r="E31" s="1100"/>
      <c r="F31" s="1100"/>
      <c r="G31" s="1100"/>
      <c r="H31" s="1100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</row>
    <row r="33" spans="1:19" ht="18.75">
      <c r="A33" s="1139" t="s">
        <v>209</v>
      </c>
    </row>
    <row r="34" spans="1:19" ht="18.75">
      <c r="A34" s="1139"/>
    </row>
    <row r="35" spans="1:19" ht="97.5" customHeight="1">
      <c r="C35" s="1225" t="s">
        <v>1</v>
      </c>
      <c r="D35" s="3555" t="s">
        <v>147</v>
      </c>
      <c r="E35" s="3556"/>
      <c r="F35" s="3557" t="s">
        <v>148</v>
      </c>
      <c r="G35" s="3558"/>
      <c r="H35" s="3559" t="s">
        <v>156</v>
      </c>
      <c r="I35" s="3560"/>
      <c r="J35" s="3561" t="s">
        <v>149</v>
      </c>
      <c r="K35" s="3562"/>
      <c r="L35" s="3563" t="s">
        <v>150</v>
      </c>
      <c r="M35" s="3564"/>
      <c r="N35" s="3565" t="s">
        <v>151</v>
      </c>
      <c r="O35" s="3566"/>
      <c r="P35" s="3553" t="s">
        <v>11</v>
      </c>
      <c r="Q35" s="3554"/>
      <c r="R35" s="2565" t="s">
        <v>595</v>
      </c>
      <c r="S35" s="2563" t="s">
        <v>596</v>
      </c>
    </row>
    <row r="36" spans="1:19">
      <c r="A36" s="1178" t="s">
        <v>157</v>
      </c>
      <c r="B36" s="1179" t="s">
        <v>158</v>
      </c>
      <c r="C36" s="1180" t="s">
        <v>159</v>
      </c>
      <c r="D36" s="1181" t="s">
        <v>160</v>
      </c>
      <c r="E36" s="1181" t="s">
        <v>161</v>
      </c>
      <c r="F36" s="1181" t="s">
        <v>160</v>
      </c>
      <c r="G36" s="1181" t="s">
        <v>161</v>
      </c>
      <c r="H36" s="1181" t="s">
        <v>160</v>
      </c>
      <c r="I36" s="1181" t="s">
        <v>161</v>
      </c>
      <c r="J36" s="1181" t="s">
        <v>160</v>
      </c>
      <c r="K36" s="1181" t="s">
        <v>161</v>
      </c>
      <c r="L36" s="1181" t="s">
        <v>160</v>
      </c>
      <c r="M36" s="1181" t="s">
        <v>161</v>
      </c>
      <c r="N36" s="1181" t="s">
        <v>160</v>
      </c>
      <c r="O36" s="1181" t="s">
        <v>161</v>
      </c>
      <c r="P36" s="1181" t="s">
        <v>160</v>
      </c>
      <c r="Q36" s="1181" t="s">
        <v>161</v>
      </c>
      <c r="R36" s="1181" t="s">
        <v>160</v>
      </c>
      <c r="S36" s="1177" t="s">
        <v>160</v>
      </c>
    </row>
    <row r="37" spans="1:19">
      <c r="A37" s="1204" t="s">
        <v>162</v>
      </c>
      <c r="B37" s="1136" t="s">
        <v>163</v>
      </c>
      <c r="C37" s="1125"/>
      <c r="D37" s="1124"/>
      <c r="E37" s="1182">
        <f>IF(D37=0, 0, (D37/$R37)*100)</f>
        <v>0</v>
      </c>
      <c r="F37" s="1124"/>
      <c r="G37" s="1182">
        <f>IF(F37=0, 0, (F37/$R37)*100)</f>
        <v>0</v>
      </c>
      <c r="H37" s="1124"/>
      <c r="I37" s="1182">
        <f>IF(H37=0, 0, (H37/$R37)*100)</f>
        <v>0</v>
      </c>
      <c r="J37" s="1124"/>
      <c r="K37" s="1182">
        <f>IF(J37=0, 0, (J37/$R37)*100)</f>
        <v>0</v>
      </c>
      <c r="L37" s="1124"/>
      <c r="M37" s="1182">
        <f>IF(L37=0, 0, (L37/$R37)*100)</f>
        <v>0</v>
      </c>
      <c r="N37" s="1124"/>
      <c r="O37" s="1182">
        <f>IF(N37=0, 0, (N37/$R37)*100)</f>
        <v>0</v>
      </c>
      <c r="P37" s="1124"/>
      <c r="Q37" s="1182">
        <f>IF(P37=0, 0, (P37/$R37)*100)</f>
        <v>0</v>
      </c>
      <c r="R37" s="1804">
        <f t="shared" ref="R37:R56" si="8">D37+F37+H37+J37+L37+N37+P37</f>
        <v>0</v>
      </c>
      <c r="S37" s="2564">
        <f>S10</f>
        <v>0</v>
      </c>
    </row>
    <row r="38" spans="1:19" ht="26.25">
      <c r="A38" s="1205" t="s">
        <v>164</v>
      </c>
      <c r="B38" s="1135" t="s">
        <v>165</v>
      </c>
      <c r="C38" s="1128" t="s">
        <v>166</v>
      </c>
      <c r="D38" s="1124"/>
      <c r="E38" s="1182">
        <f t="shared" ref="E38:E56" si="9">IF(D38=0, 0, (D38/$R38)*100)</f>
        <v>0</v>
      </c>
      <c r="F38" s="1124"/>
      <c r="G38" s="1182">
        <f t="shared" ref="G38:G56" si="10">IF(F38=0, 0, (F38/$R38)*100)</f>
        <v>0</v>
      </c>
      <c r="H38" s="1124"/>
      <c r="I38" s="1182">
        <f t="shared" ref="I38:I56" si="11">IF(H38=0, 0, (H38/$R38)*100)</f>
        <v>0</v>
      </c>
      <c r="J38" s="1124"/>
      <c r="K38" s="1182">
        <f t="shared" ref="K38:K56" si="12">IF(J38=0, 0, (J38/$R38)*100)</f>
        <v>0</v>
      </c>
      <c r="L38" s="1124"/>
      <c r="M38" s="1182">
        <f t="shared" ref="M38:M56" si="13">IF(L38=0, 0, (L38/$R38)*100)</f>
        <v>0</v>
      </c>
      <c r="N38" s="1124"/>
      <c r="O38" s="1182">
        <f t="shared" ref="O38:O56" si="14">IF(N38=0, 0, (N38/$R38)*100)</f>
        <v>0</v>
      </c>
      <c r="P38" s="1124"/>
      <c r="Q38" s="1182">
        <f t="shared" ref="Q38:Q56" si="15">IF(P38=0, 0, (P38/$R38)*100)</f>
        <v>0</v>
      </c>
      <c r="R38" s="1804">
        <f t="shared" si="8"/>
        <v>0</v>
      </c>
      <c r="S38" s="2564">
        <f>S11</f>
        <v>0</v>
      </c>
    </row>
    <row r="39" spans="1:19">
      <c r="A39" s="1206" t="s">
        <v>167</v>
      </c>
      <c r="B39" s="1126" t="s">
        <v>168</v>
      </c>
      <c r="C39" s="1130"/>
      <c r="D39" s="1124"/>
      <c r="E39" s="1182">
        <f t="shared" si="9"/>
        <v>0</v>
      </c>
      <c r="F39" s="1124"/>
      <c r="G39" s="1182">
        <f t="shared" si="10"/>
        <v>0</v>
      </c>
      <c r="H39" s="1124"/>
      <c r="I39" s="1182">
        <f t="shared" si="11"/>
        <v>0</v>
      </c>
      <c r="J39" s="1124"/>
      <c r="K39" s="1182">
        <f t="shared" si="12"/>
        <v>0</v>
      </c>
      <c r="L39" s="1124"/>
      <c r="M39" s="1182">
        <f t="shared" si="13"/>
        <v>0</v>
      </c>
      <c r="N39" s="1124"/>
      <c r="O39" s="1182">
        <f t="shared" si="14"/>
        <v>0</v>
      </c>
      <c r="P39" s="1124"/>
      <c r="Q39" s="1182">
        <f t="shared" si="15"/>
        <v>0</v>
      </c>
      <c r="R39" s="1804">
        <f t="shared" si="8"/>
        <v>0</v>
      </c>
      <c r="S39" s="2564">
        <f t="shared" ref="S39:S56" si="16">S12</f>
        <v>0</v>
      </c>
    </row>
    <row r="40" spans="1:19">
      <c r="A40" s="1207" t="s">
        <v>169</v>
      </c>
      <c r="B40" s="1126" t="s">
        <v>170</v>
      </c>
      <c r="C40" s="1130"/>
      <c r="D40" s="1124"/>
      <c r="E40" s="1182">
        <f t="shared" si="9"/>
        <v>0</v>
      </c>
      <c r="F40" s="1124"/>
      <c r="G40" s="1182">
        <f t="shared" si="10"/>
        <v>0</v>
      </c>
      <c r="H40" s="1124"/>
      <c r="I40" s="1182">
        <f t="shared" si="11"/>
        <v>0</v>
      </c>
      <c r="J40" s="1124"/>
      <c r="K40" s="1182">
        <f t="shared" si="12"/>
        <v>0</v>
      </c>
      <c r="L40" s="1124"/>
      <c r="M40" s="1182">
        <f t="shared" si="13"/>
        <v>0</v>
      </c>
      <c r="N40" s="1124"/>
      <c r="O40" s="1182">
        <f t="shared" si="14"/>
        <v>0</v>
      </c>
      <c r="P40" s="1124"/>
      <c r="Q40" s="1182">
        <f t="shared" si="15"/>
        <v>0</v>
      </c>
      <c r="R40" s="1804">
        <f t="shared" si="8"/>
        <v>0</v>
      </c>
      <c r="S40" s="2564">
        <f t="shared" si="16"/>
        <v>0</v>
      </c>
    </row>
    <row r="41" spans="1:19">
      <c r="A41" s="1208" t="s">
        <v>171</v>
      </c>
      <c r="B41" s="1126" t="s">
        <v>172</v>
      </c>
      <c r="C41" s="1130"/>
      <c r="D41" s="1124"/>
      <c r="E41" s="1182">
        <f t="shared" si="9"/>
        <v>0</v>
      </c>
      <c r="F41" s="1124"/>
      <c r="G41" s="1182">
        <f t="shared" si="10"/>
        <v>0</v>
      </c>
      <c r="H41" s="1124"/>
      <c r="I41" s="1182">
        <f t="shared" si="11"/>
        <v>0</v>
      </c>
      <c r="J41" s="1124"/>
      <c r="K41" s="1182">
        <f t="shared" si="12"/>
        <v>0</v>
      </c>
      <c r="L41" s="1124"/>
      <c r="M41" s="1182">
        <f t="shared" si="13"/>
        <v>0</v>
      </c>
      <c r="N41" s="1124"/>
      <c r="O41" s="1182">
        <f t="shared" si="14"/>
        <v>0</v>
      </c>
      <c r="P41" s="1124"/>
      <c r="Q41" s="1182">
        <f t="shared" si="15"/>
        <v>0</v>
      </c>
      <c r="R41" s="1804">
        <f t="shared" si="8"/>
        <v>0</v>
      </c>
      <c r="S41" s="2564">
        <f t="shared" si="16"/>
        <v>0</v>
      </c>
    </row>
    <row r="42" spans="1:19" ht="26.25">
      <c r="A42" s="1209" t="s">
        <v>173</v>
      </c>
      <c r="B42" s="1126" t="s">
        <v>174</v>
      </c>
      <c r="C42" s="1128" t="s">
        <v>175</v>
      </c>
      <c r="D42" s="1124"/>
      <c r="E42" s="1182">
        <f t="shared" si="9"/>
        <v>0</v>
      </c>
      <c r="F42" s="1124"/>
      <c r="G42" s="1182">
        <f t="shared" si="10"/>
        <v>0</v>
      </c>
      <c r="H42" s="1124"/>
      <c r="I42" s="1182">
        <f t="shared" si="11"/>
        <v>0</v>
      </c>
      <c r="J42" s="1124"/>
      <c r="K42" s="1182">
        <f t="shared" si="12"/>
        <v>0</v>
      </c>
      <c r="L42" s="1124"/>
      <c r="M42" s="1182">
        <f t="shared" si="13"/>
        <v>0</v>
      </c>
      <c r="N42" s="1124"/>
      <c r="O42" s="1182">
        <f t="shared" si="14"/>
        <v>0</v>
      </c>
      <c r="P42" s="1124"/>
      <c r="Q42" s="1182">
        <f t="shared" si="15"/>
        <v>0</v>
      </c>
      <c r="R42" s="1804">
        <f t="shared" si="8"/>
        <v>0</v>
      </c>
      <c r="S42" s="2564">
        <f t="shared" si="16"/>
        <v>0</v>
      </c>
    </row>
    <row r="43" spans="1:19" ht="26.25">
      <c r="A43" s="1210" t="s">
        <v>176</v>
      </c>
      <c r="B43" s="1126" t="s">
        <v>177</v>
      </c>
      <c r="C43" s="1128" t="s">
        <v>178</v>
      </c>
      <c r="D43" s="1124"/>
      <c r="E43" s="1182">
        <f t="shared" si="9"/>
        <v>0</v>
      </c>
      <c r="F43" s="1124"/>
      <c r="G43" s="1182">
        <f t="shared" si="10"/>
        <v>0</v>
      </c>
      <c r="H43" s="1124"/>
      <c r="I43" s="1182">
        <f t="shared" si="11"/>
        <v>0</v>
      </c>
      <c r="J43" s="1124"/>
      <c r="K43" s="1182">
        <f t="shared" si="12"/>
        <v>0</v>
      </c>
      <c r="L43" s="1124"/>
      <c r="M43" s="1182">
        <f t="shared" si="13"/>
        <v>0</v>
      </c>
      <c r="N43" s="1124"/>
      <c r="O43" s="1182">
        <f t="shared" si="14"/>
        <v>0</v>
      </c>
      <c r="P43" s="1124"/>
      <c r="Q43" s="1182">
        <f t="shared" si="15"/>
        <v>0</v>
      </c>
      <c r="R43" s="1804">
        <f t="shared" si="8"/>
        <v>0</v>
      </c>
      <c r="S43" s="2564">
        <f t="shared" si="16"/>
        <v>0</v>
      </c>
    </row>
    <row r="44" spans="1:19" ht="26.25">
      <c r="A44" s="1211" t="s">
        <v>179</v>
      </c>
      <c r="B44" s="1126" t="s">
        <v>180</v>
      </c>
      <c r="C44" s="1128" t="s">
        <v>181</v>
      </c>
      <c r="D44" s="1124"/>
      <c r="E44" s="1182">
        <f t="shared" si="9"/>
        <v>0</v>
      </c>
      <c r="F44" s="1124"/>
      <c r="G44" s="1182">
        <f t="shared" si="10"/>
        <v>0</v>
      </c>
      <c r="H44" s="1124"/>
      <c r="I44" s="1182">
        <f t="shared" si="11"/>
        <v>0</v>
      </c>
      <c r="J44" s="1124"/>
      <c r="K44" s="1182">
        <f t="shared" si="12"/>
        <v>0</v>
      </c>
      <c r="L44" s="1124"/>
      <c r="M44" s="1182">
        <f t="shared" si="13"/>
        <v>0</v>
      </c>
      <c r="N44" s="1124"/>
      <c r="O44" s="1182">
        <f t="shared" si="14"/>
        <v>0</v>
      </c>
      <c r="P44" s="1124"/>
      <c r="Q44" s="1182">
        <f t="shared" si="15"/>
        <v>0</v>
      </c>
      <c r="R44" s="1804">
        <f t="shared" si="8"/>
        <v>0</v>
      </c>
      <c r="S44" s="2564">
        <f t="shared" si="16"/>
        <v>0</v>
      </c>
    </row>
    <row r="45" spans="1:19">
      <c r="A45" s="1212" t="s">
        <v>182</v>
      </c>
      <c r="B45" s="1126" t="s">
        <v>183</v>
      </c>
      <c r="C45" s="1130"/>
      <c r="D45" s="1124"/>
      <c r="E45" s="1182">
        <f t="shared" si="9"/>
        <v>0</v>
      </c>
      <c r="F45" s="1124"/>
      <c r="G45" s="1182">
        <f t="shared" si="10"/>
        <v>0</v>
      </c>
      <c r="H45" s="1124"/>
      <c r="I45" s="1182">
        <f t="shared" si="11"/>
        <v>0</v>
      </c>
      <c r="J45" s="1124"/>
      <c r="K45" s="1182">
        <f t="shared" si="12"/>
        <v>0</v>
      </c>
      <c r="L45" s="1124"/>
      <c r="M45" s="1182">
        <f t="shared" si="13"/>
        <v>0</v>
      </c>
      <c r="N45" s="1124"/>
      <c r="O45" s="1182">
        <f t="shared" si="14"/>
        <v>0</v>
      </c>
      <c r="P45" s="1124"/>
      <c r="Q45" s="1182">
        <f t="shared" si="15"/>
        <v>0</v>
      </c>
      <c r="R45" s="1804">
        <f t="shared" si="8"/>
        <v>0</v>
      </c>
      <c r="S45" s="2564">
        <f t="shared" si="16"/>
        <v>0</v>
      </c>
    </row>
    <row r="46" spans="1:19">
      <c r="A46" s="1213" t="s">
        <v>184</v>
      </c>
      <c r="B46" s="1126" t="s">
        <v>185</v>
      </c>
      <c r="C46" s="1128"/>
      <c r="D46" s="1124"/>
      <c r="E46" s="1182">
        <f t="shared" si="9"/>
        <v>0</v>
      </c>
      <c r="F46" s="1124"/>
      <c r="G46" s="1182">
        <f t="shared" si="10"/>
        <v>0</v>
      </c>
      <c r="H46" s="1124"/>
      <c r="I46" s="1182">
        <f t="shared" si="11"/>
        <v>0</v>
      </c>
      <c r="J46" s="1124"/>
      <c r="K46" s="1182">
        <f t="shared" si="12"/>
        <v>0</v>
      </c>
      <c r="L46" s="1124"/>
      <c r="M46" s="1182">
        <f t="shared" si="13"/>
        <v>0</v>
      </c>
      <c r="N46" s="1124"/>
      <c r="O46" s="1182">
        <f t="shared" si="14"/>
        <v>0</v>
      </c>
      <c r="P46" s="1124"/>
      <c r="Q46" s="1182">
        <f t="shared" si="15"/>
        <v>0</v>
      </c>
      <c r="R46" s="1804">
        <f t="shared" si="8"/>
        <v>0</v>
      </c>
      <c r="S46" s="2564">
        <f t="shared" si="16"/>
        <v>0</v>
      </c>
    </row>
    <row r="47" spans="1:19">
      <c r="A47" s="1214" t="s">
        <v>186</v>
      </c>
      <c r="B47" s="1126" t="s">
        <v>187</v>
      </c>
      <c r="C47" s="1130"/>
      <c r="D47" s="1124"/>
      <c r="E47" s="1182">
        <f t="shared" si="9"/>
        <v>0</v>
      </c>
      <c r="F47" s="1124"/>
      <c r="G47" s="1182">
        <f t="shared" si="10"/>
        <v>0</v>
      </c>
      <c r="H47" s="1124"/>
      <c r="I47" s="1182">
        <f t="shared" si="11"/>
        <v>0</v>
      </c>
      <c r="J47" s="1124"/>
      <c r="K47" s="1182">
        <f t="shared" si="12"/>
        <v>0</v>
      </c>
      <c r="L47" s="1124"/>
      <c r="M47" s="1182">
        <f t="shared" si="13"/>
        <v>0</v>
      </c>
      <c r="N47" s="1124"/>
      <c r="O47" s="1182">
        <f t="shared" si="14"/>
        <v>0</v>
      </c>
      <c r="P47" s="1124"/>
      <c r="Q47" s="1182">
        <f t="shared" si="15"/>
        <v>0</v>
      </c>
      <c r="R47" s="1804">
        <f t="shared" si="8"/>
        <v>0</v>
      </c>
      <c r="S47" s="2564">
        <f t="shared" si="16"/>
        <v>0</v>
      </c>
    </row>
    <row r="48" spans="1:19">
      <c r="A48" s="1215" t="s">
        <v>188</v>
      </c>
      <c r="B48" s="1132" t="s">
        <v>189</v>
      </c>
      <c r="C48" s="1130"/>
      <c r="D48" s="1124"/>
      <c r="E48" s="1182">
        <f t="shared" si="9"/>
        <v>0</v>
      </c>
      <c r="F48" s="1124"/>
      <c r="G48" s="1182">
        <f t="shared" si="10"/>
        <v>0</v>
      </c>
      <c r="H48" s="1124"/>
      <c r="I48" s="1182">
        <f t="shared" si="11"/>
        <v>0</v>
      </c>
      <c r="J48" s="1124"/>
      <c r="K48" s="1182">
        <f t="shared" si="12"/>
        <v>0</v>
      </c>
      <c r="L48" s="1124"/>
      <c r="M48" s="1182">
        <f t="shared" si="13"/>
        <v>0</v>
      </c>
      <c r="N48" s="1124"/>
      <c r="O48" s="1182">
        <f t="shared" si="14"/>
        <v>0</v>
      </c>
      <c r="P48" s="1124"/>
      <c r="Q48" s="1182">
        <f t="shared" si="15"/>
        <v>0</v>
      </c>
      <c r="R48" s="1804">
        <f t="shared" si="8"/>
        <v>0</v>
      </c>
      <c r="S48" s="2564">
        <f t="shared" si="16"/>
        <v>0</v>
      </c>
    </row>
    <row r="49" spans="1:24">
      <c r="A49" s="1216" t="s">
        <v>190</v>
      </c>
      <c r="B49" s="1126" t="s">
        <v>191</v>
      </c>
      <c r="C49" s="1130"/>
      <c r="D49" s="1124"/>
      <c r="E49" s="1182">
        <f t="shared" si="9"/>
        <v>0</v>
      </c>
      <c r="F49" s="1124"/>
      <c r="G49" s="1182">
        <f t="shared" si="10"/>
        <v>0</v>
      </c>
      <c r="H49" s="1124"/>
      <c r="I49" s="1182">
        <f t="shared" si="11"/>
        <v>0</v>
      </c>
      <c r="J49" s="1124"/>
      <c r="K49" s="1182">
        <f t="shared" si="12"/>
        <v>0</v>
      </c>
      <c r="L49" s="1124"/>
      <c r="M49" s="1182">
        <f t="shared" si="13"/>
        <v>0</v>
      </c>
      <c r="N49" s="1124"/>
      <c r="O49" s="1182">
        <f t="shared" si="14"/>
        <v>0</v>
      </c>
      <c r="P49" s="1124"/>
      <c r="Q49" s="1182">
        <f t="shared" si="15"/>
        <v>0</v>
      </c>
      <c r="R49" s="1804">
        <f t="shared" si="8"/>
        <v>0</v>
      </c>
      <c r="S49" s="2564">
        <f t="shared" si="16"/>
        <v>0</v>
      </c>
    </row>
    <row r="50" spans="1:24" ht="25.5">
      <c r="A50" s="1217" t="s">
        <v>192</v>
      </c>
      <c r="B50" s="1132" t="s">
        <v>193</v>
      </c>
      <c r="C50" s="1130"/>
      <c r="D50" s="1124"/>
      <c r="E50" s="1182">
        <f t="shared" si="9"/>
        <v>0</v>
      </c>
      <c r="F50" s="1124"/>
      <c r="G50" s="1182">
        <f t="shared" si="10"/>
        <v>0</v>
      </c>
      <c r="H50" s="1124"/>
      <c r="I50" s="1182">
        <f t="shared" si="11"/>
        <v>0</v>
      </c>
      <c r="J50" s="1124"/>
      <c r="K50" s="1182">
        <f t="shared" si="12"/>
        <v>0</v>
      </c>
      <c r="L50" s="1124"/>
      <c r="M50" s="1182">
        <f t="shared" si="13"/>
        <v>0</v>
      </c>
      <c r="N50" s="1124"/>
      <c r="O50" s="1182">
        <f t="shared" si="14"/>
        <v>0</v>
      </c>
      <c r="P50" s="1124"/>
      <c r="Q50" s="1182">
        <f t="shared" si="15"/>
        <v>0</v>
      </c>
      <c r="R50" s="1804">
        <f t="shared" si="8"/>
        <v>0</v>
      </c>
      <c r="S50" s="2564">
        <f t="shared" si="16"/>
        <v>0</v>
      </c>
    </row>
    <row r="51" spans="1:24">
      <c r="A51" s="1218" t="s">
        <v>194</v>
      </c>
      <c r="B51" s="1126" t="s">
        <v>195</v>
      </c>
      <c r="C51" s="1128" t="s">
        <v>196</v>
      </c>
      <c r="D51" s="1124"/>
      <c r="E51" s="1182">
        <f t="shared" si="9"/>
        <v>0</v>
      </c>
      <c r="F51" s="1124"/>
      <c r="G51" s="1182">
        <f t="shared" si="10"/>
        <v>0</v>
      </c>
      <c r="H51" s="1124"/>
      <c r="I51" s="1182">
        <f t="shared" si="11"/>
        <v>0</v>
      </c>
      <c r="J51" s="1124"/>
      <c r="K51" s="1182">
        <f t="shared" si="12"/>
        <v>0</v>
      </c>
      <c r="L51" s="1124"/>
      <c r="M51" s="1182">
        <f t="shared" si="13"/>
        <v>0</v>
      </c>
      <c r="N51" s="1124"/>
      <c r="O51" s="1182">
        <f t="shared" si="14"/>
        <v>0</v>
      </c>
      <c r="P51" s="1124"/>
      <c r="Q51" s="1182">
        <f t="shared" si="15"/>
        <v>0</v>
      </c>
      <c r="R51" s="1804">
        <f t="shared" si="8"/>
        <v>0</v>
      </c>
      <c r="S51" s="2564">
        <f t="shared" si="16"/>
        <v>0</v>
      </c>
    </row>
    <row r="52" spans="1:24">
      <c r="A52" s="1219" t="s">
        <v>197</v>
      </c>
      <c r="B52" s="1126" t="s">
        <v>198</v>
      </c>
      <c r="C52" s="1128" t="s">
        <v>196</v>
      </c>
      <c r="D52" s="1124"/>
      <c r="E52" s="1182">
        <f t="shared" si="9"/>
        <v>0</v>
      </c>
      <c r="F52" s="1124"/>
      <c r="G52" s="1182">
        <f t="shared" si="10"/>
        <v>0</v>
      </c>
      <c r="H52" s="1124"/>
      <c r="I52" s="1182">
        <f t="shared" si="11"/>
        <v>0</v>
      </c>
      <c r="J52" s="1124"/>
      <c r="K52" s="1182">
        <f t="shared" si="12"/>
        <v>0</v>
      </c>
      <c r="L52" s="1124"/>
      <c r="M52" s="1182">
        <f t="shared" si="13"/>
        <v>0</v>
      </c>
      <c r="N52" s="1124"/>
      <c r="O52" s="1182">
        <f t="shared" si="14"/>
        <v>0</v>
      </c>
      <c r="P52" s="1124"/>
      <c r="Q52" s="1182">
        <f t="shared" si="15"/>
        <v>0</v>
      </c>
      <c r="R52" s="1804">
        <f t="shared" si="8"/>
        <v>0</v>
      </c>
      <c r="S52" s="2564">
        <f t="shared" si="16"/>
        <v>0</v>
      </c>
    </row>
    <row r="53" spans="1:24">
      <c r="A53" s="1220" t="s">
        <v>199</v>
      </c>
      <c r="B53" s="1126" t="s">
        <v>200</v>
      </c>
      <c r="C53" s="1130"/>
      <c r="D53" s="1124"/>
      <c r="E53" s="1182">
        <f t="shared" si="9"/>
        <v>0</v>
      </c>
      <c r="F53" s="1124"/>
      <c r="G53" s="1182">
        <f t="shared" si="10"/>
        <v>0</v>
      </c>
      <c r="H53" s="1124"/>
      <c r="I53" s="1182">
        <f t="shared" si="11"/>
        <v>0</v>
      </c>
      <c r="J53" s="1124"/>
      <c r="K53" s="1182">
        <f t="shared" si="12"/>
        <v>0</v>
      </c>
      <c r="L53" s="1124"/>
      <c r="M53" s="1182">
        <f t="shared" si="13"/>
        <v>0</v>
      </c>
      <c r="N53" s="1124"/>
      <c r="O53" s="1182">
        <f t="shared" si="14"/>
        <v>0</v>
      </c>
      <c r="P53" s="1124"/>
      <c r="Q53" s="1182">
        <f t="shared" si="15"/>
        <v>0</v>
      </c>
      <c r="R53" s="1804">
        <f t="shared" si="8"/>
        <v>0</v>
      </c>
      <c r="S53" s="2564">
        <f t="shared" si="16"/>
        <v>0</v>
      </c>
    </row>
    <row r="54" spans="1:24">
      <c r="A54" s="1221" t="s">
        <v>201</v>
      </c>
      <c r="B54" s="1129" t="s">
        <v>202</v>
      </c>
      <c r="C54" s="1128"/>
      <c r="D54" s="1124"/>
      <c r="E54" s="1182">
        <f t="shared" si="9"/>
        <v>0</v>
      </c>
      <c r="F54" s="1124"/>
      <c r="G54" s="1182">
        <f t="shared" si="10"/>
        <v>0</v>
      </c>
      <c r="H54" s="1124"/>
      <c r="I54" s="1182">
        <f t="shared" si="11"/>
        <v>0</v>
      </c>
      <c r="J54" s="1124"/>
      <c r="K54" s="1182">
        <f t="shared" si="12"/>
        <v>0</v>
      </c>
      <c r="L54" s="1124"/>
      <c r="M54" s="1182">
        <f t="shared" si="13"/>
        <v>0</v>
      </c>
      <c r="N54" s="1124"/>
      <c r="O54" s="1182">
        <f t="shared" si="14"/>
        <v>0</v>
      </c>
      <c r="P54" s="1124"/>
      <c r="Q54" s="1182">
        <f t="shared" si="15"/>
        <v>0</v>
      </c>
      <c r="R54" s="1804">
        <f t="shared" si="8"/>
        <v>0</v>
      </c>
      <c r="S54" s="2564">
        <f t="shared" si="16"/>
        <v>0</v>
      </c>
    </row>
    <row r="55" spans="1:24">
      <c r="A55" s="1222" t="s">
        <v>203</v>
      </c>
      <c r="B55" s="1126" t="s">
        <v>204</v>
      </c>
      <c r="C55" s="1125"/>
      <c r="D55" s="1124"/>
      <c r="E55" s="1182">
        <f t="shared" si="9"/>
        <v>0</v>
      </c>
      <c r="F55" s="1124"/>
      <c r="G55" s="1182">
        <f t="shared" si="10"/>
        <v>0</v>
      </c>
      <c r="H55" s="1124"/>
      <c r="I55" s="1182">
        <f t="shared" si="11"/>
        <v>0</v>
      </c>
      <c r="J55" s="1124"/>
      <c r="K55" s="1182">
        <f t="shared" si="12"/>
        <v>0</v>
      </c>
      <c r="L55" s="1124"/>
      <c r="M55" s="1182">
        <f t="shared" si="13"/>
        <v>0</v>
      </c>
      <c r="N55" s="1124"/>
      <c r="O55" s="1182">
        <f t="shared" si="14"/>
        <v>0</v>
      </c>
      <c r="P55" s="1124"/>
      <c r="Q55" s="1182">
        <f t="shared" si="15"/>
        <v>0</v>
      </c>
      <c r="R55" s="1804">
        <f t="shared" si="8"/>
        <v>0</v>
      </c>
      <c r="S55" s="2564">
        <f t="shared" si="16"/>
        <v>0</v>
      </c>
    </row>
    <row r="56" spans="1:24">
      <c r="A56" s="1223" t="s">
        <v>205</v>
      </c>
      <c r="B56" s="1126" t="s">
        <v>206</v>
      </c>
      <c r="C56" s="1125"/>
      <c r="D56" s="1124"/>
      <c r="E56" s="1182">
        <f t="shared" si="9"/>
        <v>0</v>
      </c>
      <c r="F56" s="1124"/>
      <c r="G56" s="1182">
        <f t="shared" si="10"/>
        <v>0</v>
      </c>
      <c r="H56" s="1124"/>
      <c r="I56" s="1182">
        <f t="shared" si="11"/>
        <v>0</v>
      </c>
      <c r="J56" s="1124"/>
      <c r="K56" s="1182">
        <f t="shared" si="12"/>
        <v>0</v>
      </c>
      <c r="L56" s="1124"/>
      <c r="M56" s="1182">
        <f t="shared" si="13"/>
        <v>0</v>
      </c>
      <c r="N56" s="1124"/>
      <c r="O56" s="1182">
        <f t="shared" si="14"/>
        <v>0</v>
      </c>
      <c r="P56" s="1124"/>
      <c r="Q56" s="1182">
        <f t="shared" si="15"/>
        <v>0</v>
      </c>
      <c r="R56" s="1804">
        <f t="shared" si="8"/>
        <v>0</v>
      </c>
      <c r="S56" s="2564">
        <f t="shared" si="16"/>
        <v>0</v>
      </c>
    </row>
    <row r="57" spans="1:24">
      <c r="A57" s="1123" t="s">
        <v>207</v>
      </c>
    </row>
    <row r="58" spans="1:24">
      <c r="A58" s="1103" t="s">
        <v>208</v>
      </c>
    </row>
    <row r="60" spans="1:24" ht="18.75">
      <c r="A60" s="1122"/>
      <c r="B60" s="1100"/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</row>
    <row r="61" spans="1:24" ht="18.75">
      <c r="A61" s="1122"/>
      <c r="B61" s="1100"/>
      <c r="C61" s="1100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00"/>
      <c r="T61" s="1100"/>
      <c r="U61" s="1100"/>
      <c r="V61" s="1100"/>
      <c r="W61" s="1100"/>
      <c r="X61" s="1100"/>
    </row>
    <row r="62" spans="1:24">
      <c r="A62" s="1100"/>
      <c r="B62" s="1100"/>
      <c r="C62" s="1100"/>
      <c r="D62" s="1119"/>
      <c r="E62" s="1119"/>
      <c r="F62" s="1120"/>
      <c r="G62" s="1120"/>
      <c r="H62" s="1120"/>
      <c r="I62" s="1120"/>
      <c r="J62" s="1119"/>
      <c r="K62" s="1119"/>
      <c r="L62" s="1120"/>
      <c r="M62" s="1120"/>
      <c r="N62" s="1119"/>
      <c r="O62" s="1119"/>
      <c r="P62" s="1119"/>
      <c r="Q62" s="1119"/>
      <c r="R62" s="1118"/>
      <c r="S62" s="1100"/>
      <c r="T62" s="1100"/>
      <c r="U62" s="1100"/>
      <c r="V62" s="1100"/>
      <c r="W62" s="1100"/>
      <c r="X62" s="1100"/>
    </row>
    <row r="63" spans="1:24">
      <c r="A63" s="1117"/>
      <c r="B63" s="1116"/>
      <c r="C63" s="1115"/>
      <c r="D63" s="1114"/>
      <c r="E63" s="1114"/>
      <c r="F63" s="1114"/>
      <c r="G63" s="1114"/>
      <c r="H63" s="1114"/>
      <c r="I63" s="1114"/>
      <c r="J63" s="1114"/>
      <c r="K63" s="1114"/>
      <c r="L63" s="1114"/>
      <c r="M63" s="1114"/>
      <c r="N63" s="1114"/>
      <c r="O63" s="1114"/>
      <c r="P63" s="1114"/>
      <c r="Q63" s="1114"/>
      <c r="R63" s="1114"/>
      <c r="S63" s="1100"/>
      <c r="T63" s="1100"/>
      <c r="U63" s="1100"/>
      <c r="V63" s="1100"/>
      <c r="W63" s="1100"/>
      <c r="X63" s="1100"/>
    </row>
    <row r="64" spans="1:24">
      <c r="A64" s="1113"/>
      <c r="B64" s="1113"/>
      <c r="C64" s="1101"/>
      <c r="D64" s="1100"/>
      <c r="E64" s="1100"/>
      <c r="F64" s="1100"/>
      <c r="G64" s="1100"/>
      <c r="H64" s="1100"/>
      <c r="I64" s="1100"/>
      <c r="J64" s="1100"/>
      <c r="K64" s="1100"/>
      <c r="L64" s="1100"/>
      <c r="M64" s="1100"/>
      <c r="N64" s="1100"/>
      <c r="O64" s="1100"/>
      <c r="P64" s="1100"/>
      <c r="Q64" s="1100"/>
      <c r="R64" s="1100"/>
      <c r="S64" s="1100"/>
      <c r="T64" s="1100"/>
      <c r="U64" s="1100"/>
      <c r="V64" s="1100"/>
      <c r="W64" s="1100"/>
      <c r="X64" s="1100"/>
    </row>
    <row r="65" spans="1:24">
      <c r="A65" s="1110"/>
      <c r="B65" s="1112"/>
      <c r="C65" s="1106"/>
      <c r="D65" s="1100"/>
      <c r="E65" s="1100"/>
      <c r="F65" s="1100"/>
      <c r="G65" s="1100"/>
      <c r="H65" s="1100"/>
      <c r="I65" s="1100"/>
      <c r="J65" s="1100"/>
      <c r="K65" s="1100"/>
      <c r="L65" s="1100"/>
      <c r="M65" s="1100"/>
      <c r="N65" s="1100"/>
      <c r="O65" s="1100"/>
      <c r="P65" s="1100"/>
      <c r="Q65" s="1100"/>
      <c r="R65" s="1100"/>
      <c r="S65" s="1100"/>
      <c r="T65" s="1100"/>
      <c r="U65" s="1100"/>
      <c r="V65" s="1100"/>
      <c r="W65" s="1100"/>
      <c r="X65" s="1100"/>
    </row>
    <row r="66" spans="1:24">
      <c r="A66" s="1109"/>
      <c r="B66" s="1102"/>
      <c r="C66" s="1101"/>
      <c r="D66" s="1100"/>
      <c r="E66" s="1100"/>
      <c r="F66" s="1100"/>
      <c r="G66" s="1100"/>
      <c r="H66" s="1100"/>
      <c r="I66" s="1100"/>
      <c r="J66" s="1100"/>
      <c r="K66" s="1100"/>
      <c r="L66" s="1100"/>
      <c r="M66" s="1100"/>
      <c r="N66" s="1100"/>
      <c r="O66" s="1100"/>
      <c r="P66" s="1100"/>
      <c r="Q66" s="1100"/>
      <c r="R66" s="1100"/>
      <c r="S66" s="1100"/>
      <c r="T66" s="1100"/>
      <c r="U66" s="1100"/>
      <c r="V66" s="1100"/>
      <c r="W66" s="1100"/>
      <c r="X66" s="1100"/>
    </row>
    <row r="67" spans="1:24">
      <c r="A67" s="1111"/>
      <c r="B67" s="1102"/>
      <c r="C67" s="1101"/>
      <c r="D67" s="1100"/>
      <c r="E67" s="1100"/>
      <c r="F67" s="1100"/>
      <c r="G67" s="1100"/>
      <c r="H67" s="1100"/>
      <c r="I67" s="1100"/>
      <c r="J67" s="1100"/>
      <c r="K67" s="1100"/>
      <c r="L67" s="1100"/>
      <c r="M67" s="1100"/>
      <c r="N67" s="1100"/>
      <c r="O67" s="1100"/>
      <c r="P67" s="1100"/>
      <c r="Q67" s="1100"/>
      <c r="R67" s="1100"/>
      <c r="S67" s="1100"/>
      <c r="T67" s="1100"/>
      <c r="U67" s="1100"/>
      <c r="V67" s="1100"/>
      <c r="W67" s="1100"/>
      <c r="X67" s="1100"/>
    </row>
    <row r="68" spans="1:24">
      <c r="A68" s="1110"/>
      <c r="B68" s="1102"/>
      <c r="C68" s="1101"/>
      <c r="D68" s="1100"/>
      <c r="E68" s="1100"/>
      <c r="F68" s="1100"/>
      <c r="G68" s="1100"/>
      <c r="H68" s="1100"/>
      <c r="I68" s="1100"/>
      <c r="J68" s="1100"/>
      <c r="K68" s="1100"/>
      <c r="L68" s="1100"/>
      <c r="M68" s="1100"/>
      <c r="N68" s="1100"/>
      <c r="O68" s="1100"/>
      <c r="P68" s="1100"/>
      <c r="Q68" s="1100"/>
      <c r="R68" s="1100"/>
      <c r="S68" s="1100"/>
      <c r="T68" s="1100"/>
      <c r="U68" s="1100"/>
      <c r="V68" s="1100"/>
      <c r="W68" s="1100"/>
      <c r="X68" s="1100"/>
    </row>
    <row r="69" spans="1:24">
      <c r="A69" s="1109"/>
      <c r="B69" s="1102"/>
      <c r="C69" s="1106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</row>
    <row r="70" spans="1:24">
      <c r="A70" s="1109"/>
      <c r="B70" s="1102"/>
      <c r="C70" s="1106"/>
      <c r="D70" s="1100"/>
      <c r="E70" s="1100"/>
      <c r="F70" s="1100"/>
      <c r="G70" s="1100"/>
      <c r="H70" s="1100"/>
      <c r="I70" s="1100"/>
      <c r="J70" s="1100"/>
      <c r="K70" s="1100"/>
      <c r="L70" s="1100"/>
      <c r="M70" s="1100"/>
      <c r="N70" s="1100"/>
      <c r="O70" s="1100"/>
      <c r="P70" s="1100"/>
      <c r="Q70" s="1100"/>
      <c r="R70" s="1100"/>
      <c r="S70" s="1100"/>
      <c r="T70" s="1100"/>
      <c r="U70" s="1100"/>
      <c r="V70" s="1100"/>
      <c r="W70" s="1100"/>
      <c r="X70" s="1100"/>
    </row>
    <row r="71" spans="1:24">
      <c r="A71" s="1109"/>
      <c r="B71" s="1102"/>
      <c r="C71" s="1106"/>
      <c r="D71" s="1100"/>
      <c r="E71" s="1100"/>
      <c r="F71" s="1100"/>
      <c r="G71" s="1100"/>
      <c r="H71" s="1100"/>
      <c r="I71" s="1100"/>
      <c r="J71" s="1100"/>
      <c r="K71" s="1100"/>
      <c r="L71" s="1100"/>
      <c r="M71" s="1100"/>
      <c r="N71" s="1100"/>
      <c r="O71" s="1100"/>
      <c r="P71" s="1100"/>
      <c r="Q71" s="1100"/>
      <c r="R71" s="1100"/>
      <c r="S71" s="1100"/>
      <c r="T71" s="1100"/>
      <c r="U71" s="1100"/>
      <c r="V71" s="1100"/>
      <c r="W71" s="1100"/>
      <c r="X71" s="1100"/>
    </row>
    <row r="72" spans="1:24">
      <c r="A72" s="1109"/>
      <c r="B72" s="1102"/>
      <c r="C72" s="1101"/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</row>
    <row r="73" spans="1:24">
      <c r="A73" s="1109"/>
      <c r="B73" s="1102"/>
      <c r="C73" s="1106"/>
      <c r="D73" s="1100"/>
      <c r="E73" s="1100"/>
      <c r="F73" s="1100"/>
      <c r="G73" s="1100"/>
      <c r="H73" s="1100"/>
      <c r="I73" s="1100"/>
      <c r="J73" s="1100"/>
      <c r="K73" s="1100"/>
      <c r="L73" s="1100"/>
      <c r="M73" s="1100"/>
      <c r="N73" s="1100"/>
      <c r="O73" s="1100"/>
      <c r="P73" s="1100"/>
      <c r="Q73" s="1100"/>
      <c r="R73" s="1100"/>
      <c r="S73" s="1100"/>
      <c r="T73" s="1100"/>
      <c r="U73" s="1100"/>
      <c r="V73" s="1100"/>
      <c r="W73" s="1100"/>
      <c r="X73" s="1100"/>
    </row>
    <row r="74" spans="1:24">
      <c r="A74" s="1109"/>
      <c r="B74" s="1102"/>
      <c r="C74" s="1101"/>
      <c r="D74" s="1100"/>
      <c r="E74" s="1100"/>
      <c r="F74" s="1100"/>
      <c r="G74" s="1100"/>
      <c r="H74" s="1100"/>
      <c r="I74" s="1100"/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100"/>
      <c r="V74" s="1100"/>
      <c r="W74" s="1100"/>
      <c r="X74" s="1100"/>
    </row>
    <row r="75" spans="1:24">
      <c r="A75" s="1109"/>
      <c r="B75" s="1102"/>
      <c r="C75" s="1101"/>
      <c r="D75" s="1100"/>
      <c r="E75" s="1100"/>
      <c r="F75" s="1100"/>
      <c r="G75" s="1100"/>
      <c r="H75" s="1100"/>
      <c r="I75" s="1100"/>
      <c r="J75" s="1100"/>
      <c r="K75" s="1100"/>
      <c r="L75" s="1100"/>
      <c r="M75" s="1100"/>
      <c r="N75" s="1100"/>
      <c r="O75" s="1100"/>
      <c r="P75" s="1100"/>
      <c r="Q75" s="1100"/>
      <c r="R75" s="1100"/>
      <c r="S75" s="1100"/>
      <c r="T75" s="1100"/>
      <c r="U75" s="1100"/>
      <c r="V75" s="1100"/>
      <c r="W75" s="1100"/>
      <c r="X75" s="1100"/>
    </row>
    <row r="76" spans="1:24">
      <c r="A76" s="1109"/>
      <c r="B76" s="1102"/>
      <c r="C76" s="1101"/>
      <c r="D76" s="1100"/>
      <c r="E76" s="1100"/>
      <c r="F76" s="1100"/>
      <c r="G76" s="1100"/>
      <c r="H76" s="1100"/>
      <c r="I76" s="1100"/>
      <c r="J76" s="1100"/>
      <c r="K76" s="1100"/>
      <c r="L76" s="1100"/>
      <c r="M76" s="1100"/>
      <c r="N76" s="1100"/>
      <c r="O76" s="1100"/>
      <c r="P76" s="1100"/>
      <c r="Q76" s="1100"/>
      <c r="R76" s="1100"/>
      <c r="S76" s="1100"/>
      <c r="T76" s="1100"/>
      <c r="U76" s="1100"/>
      <c r="V76" s="1100"/>
      <c r="W76" s="1100"/>
      <c r="X76" s="1100"/>
    </row>
    <row r="77" spans="1:24">
      <c r="A77" s="1109"/>
      <c r="B77" s="1102"/>
      <c r="C77" s="1101"/>
      <c r="D77" s="1100"/>
      <c r="E77" s="1100"/>
      <c r="F77" s="1100"/>
      <c r="G77" s="1100"/>
      <c r="H77" s="1100"/>
      <c r="I77" s="1100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0"/>
      <c r="X77" s="1100"/>
    </row>
    <row r="78" spans="1:24">
      <c r="A78" s="1109"/>
      <c r="B78" s="1102"/>
      <c r="C78" s="1106"/>
      <c r="D78" s="1100"/>
      <c r="E78" s="1100"/>
      <c r="F78" s="1100"/>
      <c r="G78" s="1100"/>
      <c r="H78" s="1100"/>
      <c r="I78" s="1100"/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0"/>
      <c r="X78" s="1100"/>
    </row>
    <row r="79" spans="1:24">
      <c r="A79" s="1109"/>
      <c r="B79" s="1102"/>
      <c r="C79" s="1106"/>
      <c r="D79" s="1100"/>
      <c r="E79" s="1100"/>
      <c r="F79" s="1100"/>
      <c r="G79" s="1100"/>
      <c r="H79" s="1100"/>
      <c r="I79" s="1100"/>
      <c r="J79" s="1100"/>
      <c r="K79" s="1100"/>
      <c r="L79" s="1100"/>
      <c r="M79" s="1100"/>
      <c r="N79" s="1100"/>
      <c r="O79" s="1100"/>
      <c r="P79" s="1100"/>
      <c r="Q79" s="1100"/>
      <c r="R79" s="1100"/>
      <c r="S79" s="1100"/>
      <c r="T79" s="1100"/>
      <c r="U79" s="1100"/>
      <c r="V79" s="1100"/>
      <c r="W79" s="1100"/>
      <c r="X79" s="1100"/>
    </row>
    <row r="80" spans="1:24">
      <c r="A80" s="1109"/>
      <c r="B80" s="1102"/>
      <c r="C80" s="1101"/>
      <c r="D80" s="1100"/>
      <c r="E80" s="1100"/>
      <c r="F80" s="1100"/>
      <c r="G80" s="1100"/>
      <c r="H80" s="1100"/>
      <c r="I80" s="1100"/>
      <c r="J80" s="1100"/>
      <c r="K80" s="1100"/>
      <c r="L80" s="1100"/>
      <c r="M80" s="1100"/>
      <c r="N80" s="1100"/>
      <c r="O80" s="1100"/>
      <c r="P80" s="1100"/>
      <c r="Q80" s="1100"/>
      <c r="R80" s="1100"/>
      <c r="S80" s="1100"/>
      <c r="T80" s="1100"/>
      <c r="U80" s="1100"/>
      <c r="V80" s="1100"/>
      <c r="W80" s="1100"/>
      <c r="X80" s="1100"/>
    </row>
    <row r="81" spans="1:24">
      <c r="A81" s="1108"/>
      <c r="B81" s="1107"/>
      <c r="C81" s="1106"/>
      <c r="D81" s="1100"/>
      <c r="E81" s="1100"/>
      <c r="F81" s="1100"/>
      <c r="G81" s="1100"/>
      <c r="H81" s="1100"/>
      <c r="I81" s="1100"/>
      <c r="J81" s="1100"/>
      <c r="K81" s="1100"/>
      <c r="L81" s="1100"/>
      <c r="M81" s="1100"/>
      <c r="N81" s="1100"/>
      <c r="O81" s="1100"/>
      <c r="P81" s="1100"/>
      <c r="Q81" s="1100"/>
      <c r="R81" s="1100"/>
      <c r="S81" s="1100"/>
      <c r="T81" s="1100"/>
      <c r="U81" s="1100"/>
      <c r="V81" s="1100"/>
      <c r="W81" s="1100"/>
      <c r="X81" s="1100"/>
    </row>
    <row r="82" spans="1:24">
      <c r="A82" s="1105"/>
      <c r="B82" s="1102"/>
      <c r="C82" s="1101"/>
      <c r="D82" s="1100"/>
      <c r="E82" s="1100"/>
      <c r="F82" s="1100"/>
      <c r="G82" s="1100"/>
      <c r="H82" s="1100"/>
      <c r="I82" s="1100"/>
      <c r="J82" s="1100"/>
      <c r="K82" s="1100"/>
      <c r="L82" s="1100"/>
      <c r="M82" s="1100"/>
      <c r="N82" s="1100"/>
      <c r="O82" s="1100"/>
      <c r="P82" s="1100"/>
      <c r="Q82" s="1100"/>
      <c r="R82" s="1100"/>
      <c r="S82" s="1100"/>
      <c r="T82" s="1100"/>
      <c r="U82" s="1100"/>
      <c r="V82" s="1100"/>
      <c r="W82" s="1100"/>
      <c r="X82" s="1100"/>
    </row>
    <row r="83" spans="1:24">
      <c r="A83" s="1105"/>
      <c r="B83" s="1102"/>
      <c r="C83" s="1101"/>
      <c r="D83" s="1100"/>
      <c r="E83" s="1100"/>
      <c r="F83" s="1100"/>
      <c r="G83" s="1100"/>
      <c r="H83" s="1100"/>
      <c r="I83" s="1100"/>
      <c r="J83" s="1100"/>
      <c r="K83" s="1100"/>
      <c r="L83" s="1100"/>
      <c r="M83" s="1100"/>
      <c r="N83" s="1100"/>
      <c r="O83" s="1100"/>
      <c r="P83" s="1100"/>
      <c r="Q83" s="1100"/>
      <c r="R83" s="1100"/>
      <c r="S83" s="1100"/>
      <c r="T83" s="1100"/>
      <c r="U83" s="1100"/>
      <c r="V83" s="1100"/>
      <c r="W83" s="1100"/>
      <c r="X83" s="1100"/>
    </row>
    <row r="84" spans="1:24">
      <c r="A84" s="1104"/>
      <c r="B84" s="1102"/>
      <c r="C84" s="1101"/>
      <c r="D84" s="1100"/>
      <c r="E84" s="1100"/>
      <c r="F84" s="1100"/>
      <c r="G84" s="1100"/>
      <c r="H84" s="1100"/>
      <c r="I84" s="1100"/>
      <c r="J84" s="1100"/>
      <c r="K84" s="1100"/>
      <c r="L84" s="1100"/>
      <c r="M84" s="1100"/>
      <c r="N84" s="1100"/>
      <c r="O84" s="1100"/>
      <c r="P84" s="1100"/>
      <c r="Q84" s="1100"/>
      <c r="R84" s="1100"/>
      <c r="S84" s="1100"/>
      <c r="T84" s="1100"/>
      <c r="U84" s="1100"/>
      <c r="V84" s="1100"/>
      <c r="W84" s="1100"/>
      <c r="X84" s="1100"/>
    </row>
    <row r="85" spans="1:24">
      <c r="A85" s="1103"/>
      <c r="B85" s="1102"/>
      <c r="C85" s="1101"/>
      <c r="D85" s="1100"/>
      <c r="E85" s="1100"/>
      <c r="F85" s="1100"/>
      <c r="G85" s="1100"/>
      <c r="H85" s="1100"/>
      <c r="I85" s="1100"/>
      <c r="J85" s="1100"/>
      <c r="K85" s="1100"/>
      <c r="L85" s="1100"/>
      <c r="M85" s="1100"/>
      <c r="N85" s="1100"/>
      <c r="O85" s="1100"/>
      <c r="P85" s="1100"/>
      <c r="Q85" s="1100"/>
      <c r="R85" s="1100"/>
      <c r="S85" s="1100"/>
      <c r="T85" s="1100"/>
      <c r="U85" s="1100"/>
      <c r="V85" s="1100"/>
      <c r="W85" s="1100"/>
      <c r="X85" s="1100"/>
    </row>
    <row r="86" spans="1:24">
      <c r="A86" s="1100"/>
      <c r="B86" s="1100"/>
      <c r="C86" s="1100"/>
      <c r="D86" s="1100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</row>
    <row r="87" spans="1:24">
      <c r="A87" s="1100"/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</row>
    <row r="88" spans="1:24">
      <c r="A88" s="1100"/>
      <c r="B88" s="1100"/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0"/>
      <c r="S88" s="1100"/>
      <c r="T88" s="1100"/>
      <c r="U88" s="1100"/>
      <c r="V88" s="1100"/>
      <c r="W88" s="1100"/>
      <c r="X88" s="1100"/>
    </row>
    <row r="89" spans="1:24">
      <c r="A89" s="1100"/>
      <c r="B89" s="1100"/>
      <c r="C89" s="1100"/>
      <c r="D89" s="1100"/>
      <c r="E89" s="1100"/>
      <c r="F89" s="1100"/>
      <c r="G89" s="1100"/>
      <c r="H89" s="1100"/>
      <c r="I89" s="1100"/>
      <c r="J89" s="1100"/>
      <c r="K89" s="1100"/>
      <c r="L89" s="1100"/>
      <c r="M89" s="1100"/>
      <c r="N89" s="1100"/>
      <c r="O89" s="1100"/>
      <c r="P89" s="1100"/>
      <c r="Q89" s="1100"/>
      <c r="R89" s="1100"/>
      <c r="S89" s="1100"/>
      <c r="T89" s="1100"/>
      <c r="U89" s="1100"/>
      <c r="V89" s="1100"/>
      <c r="W89" s="1100"/>
      <c r="X89" s="1100"/>
    </row>
    <row r="90" spans="1:24">
      <c r="A90" s="1100"/>
      <c r="B90" s="1100"/>
      <c r="C90" s="1100"/>
      <c r="D90" s="1100"/>
      <c r="E90" s="1100"/>
      <c r="F90" s="1100"/>
      <c r="G90" s="1100"/>
      <c r="H90" s="1100"/>
      <c r="I90" s="1100"/>
      <c r="J90" s="1100"/>
      <c r="K90" s="1100"/>
      <c r="L90" s="1100"/>
      <c r="M90" s="1100"/>
      <c r="N90" s="1100"/>
      <c r="O90" s="1100"/>
      <c r="P90" s="1100"/>
      <c r="Q90" s="1100"/>
      <c r="R90" s="1100"/>
      <c r="S90" s="1100"/>
      <c r="T90" s="1100"/>
      <c r="U90" s="1100"/>
      <c r="V90" s="1100"/>
      <c r="W90" s="1100"/>
      <c r="X90" s="1100"/>
    </row>
    <row r="91" spans="1:24">
      <c r="A91" s="1100"/>
      <c r="B91" s="1100"/>
      <c r="C91" s="1100"/>
      <c r="D91" s="1100"/>
      <c r="E91" s="1100"/>
      <c r="F91" s="1100"/>
      <c r="G91" s="1100"/>
      <c r="H91" s="1100"/>
      <c r="I91" s="1100"/>
      <c r="J91" s="1100"/>
      <c r="K91" s="1100"/>
      <c r="L91" s="1100"/>
      <c r="M91" s="1100"/>
      <c r="N91" s="1100"/>
      <c r="O91" s="1100"/>
      <c r="P91" s="1100"/>
      <c r="Q91" s="1100"/>
      <c r="R91" s="1100"/>
      <c r="S91" s="1100"/>
      <c r="T91" s="1100"/>
      <c r="U91" s="1100"/>
      <c r="V91" s="1100"/>
      <c r="W91" s="1100"/>
      <c r="X91" s="1100"/>
    </row>
  </sheetData>
  <mergeCells count="19">
    <mergeCell ref="L8:M8"/>
    <mergeCell ref="N8:O8"/>
    <mergeCell ref="P8:Q8"/>
    <mergeCell ref="A1:B1"/>
    <mergeCell ref="E1:G1"/>
    <mergeCell ref="H1:I1"/>
    <mergeCell ref="M1:P1"/>
    <mergeCell ref="D7:R7"/>
    <mergeCell ref="D8:E8"/>
    <mergeCell ref="F8:G8"/>
    <mergeCell ref="H8:I8"/>
    <mergeCell ref="J8:K8"/>
    <mergeCell ref="P35:Q35"/>
    <mergeCell ref="D35:E35"/>
    <mergeCell ref="F35:G35"/>
    <mergeCell ref="H35:I35"/>
    <mergeCell ref="J35:K35"/>
    <mergeCell ref="L35:M35"/>
    <mergeCell ref="N35:O35"/>
  </mergeCells>
  <pageMargins left="0.70866141732282995" right="0.70866141732282995" top="0.74803149606299002" bottom="0.74803149606299002" header="0.31496062992126" footer="0.31496062992126"/>
  <pageSetup paperSize="8" scale="84" fitToHeight="0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view="pageLayout" topLeftCell="A5" zoomScaleNormal="100" workbookViewId="0">
      <selection activeCell="E10" sqref="E10"/>
    </sheetView>
  </sheetViews>
  <sheetFormatPr defaultColWidth="9.140625" defaultRowHeight="15"/>
  <cols>
    <col min="1" max="1" width="32.28515625" style="1099" customWidth="1"/>
    <col min="2" max="2" width="8.5703125" style="1099" customWidth="1"/>
    <col min="3" max="3" width="22.7109375" style="1099" customWidth="1"/>
    <col min="4" max="30" width="7.140625" style="1099" customWidth="1"/>
    <col min="31" max="16384" width="9.140625" style="1099"/>
  </cols>
  <sheetData>
    <row r="1" spans="1:31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1" ht="21">
      <c r="A4" s="1142" t="s">
        <v>153</v>
      </c>
    </row>
    <row r="5" spans="1:31" ht="21">
      <c r="A5" s="1141" t="s">
        <v>154</v>
      </c>
    </row>
    <row r="6" spans="1:31" ht="18.75">
      <c r="A6" s="1139" t="s">
        <v>213</v>
      </c>
    </row>
    <row r="8" spans="1:31" s="1144" customFormat="1" ht="111" customHeight="1">
      <c r="C8" s="1169" t="s">
        <v>1</v>
      </c>
      <c r="D8" s="3586" t="s">
        <v>212</v>
      </c>
      <c r="E8" s="3586"/>
      <c r="F8" s="3586" t="s">
        <v>2</v>
      </c>
      <c r="G8" s="3586"/>
      <c r="H8" s="3587" t="s">
        <v>3</v>
      </c>
      <c r="I8" s="3587"/>
      <c r="J8" s="3586" t="s">
        <v>4</v>
      </c>
      <c r="K8" s="3586"/>
      <c r="L8" s="3586" t="s">
        <v>5</v>
      </c>
      <c r="M8" s="3586"/>
      <c r="N8" s="3586" t="s">
        <v>6</v>
      </c>
      <c r="O8" s="3586"/>
      <c r="P8" s="3586" t="s">
        <v>211</v>
      </c>
      <c r="Q8" s="3586"/>
      <c r="R8" s="3586" t="s">
        <v>7</v>
      </c>
      <c r="S8" s="3586"/>
      <c r="T8" s="3586" t="s">
        <v>8</v>
      </c>
      <c r="U8" s="3586"/>
      <c r="V8" s="3587" t="s">
        <v>9</v>
      </c>
      <c r="W8" s="3587"/>
      <c r="X8" s="3586" t="s">
        <v>210</v>
      </c>
      <c r="Y8" s="3586"/>
      <c r="Z8" s="3586" t="s">
        <v>10</v>
      </c>
      <c r="AA8" s="3586"/>
      <c r="AB8" s="3586" t="s">
        <v>11</v>
      </c>
      <c r="AC8" s="3586"/>
      <c r="AD8" s="2566" t="s">
        <v>595</v>
      </c>
      <c r="AE8" s="2566" t="s">
        <v>596</v>
      </c>
    </row>
    <row r="9" spans="1:31" s="1143" customFormat="1" ht="12.75">
      <c r="A9" s="1165" t="s">
        <v>157</v>
      </c>
      <c r="B9" s="1166" t="s">
        <v>158</v>
      </c>
      <c r="C9" s="1167" t="s">
        <v>159</v>
      </c>
      <c r="D9" s="1168" t="s">
        <v>160</v>
      </c>
      <c r="E9" s="1168" t="s">
        <v>161</v>
      </c>
      <c r="F9" s="1168" t="s">
        <v>160</v>
      </c>
      <c r="G9" s="1168" t="s">
        <v>161</v>
      </c>
      <c r="H9" s="1168" t="s">
        <v>160</v>
      </c>
      <c r="I9" s="1168" t="s">
        <v>161</v>
      </c>
      <c r="J9" s="1168" t="s">
        <v>160</v>
      </c>
      <c r="K9" s="1168" t="s">
        <v>161</v>
      </c>
      <c r="L9" s="1168" t="s">
        <v>160</v>
      </c>
      <c r="M9" s="1168" t="s">
        <v>161</v>
      </c>
      <c r="N9" s="1168" t="s">
        <v>160</v>
      </c>
      <c r="O9" s="1168" t="s">
        <v>161</v>
      </c>
      <c r="P9" s="1168" t="s">
        <v>160</v>
      </c>
      <c r="Q9" s="1168" t="s">
        <v>161</v>
      </c>
      <c r="R9" s="1168" t="s">
        <v>160</v>
      </c>
      <c r="S9" s="1168" t="s">
        <v>161</v>
      </c>
      <c r="T9" s="1168" t="s">
        <v>160</v>
      </c>
      <c r="U9" s="1168" t="s">
        <v>161</v>
      </c>
      <c r="V9" s="1168" t="s">
        <v>160</v>
      </c>
      <c r="W9" s="1168" t="s">
        <v>161</v>
      </c>
      <c r="X9" s="1168" t="s">
        <v>160</v>
      </c>
      <c r="Y9" s="1168" t="s">
        <v>161</v>
      </c>
      <c r="Z9" s="1168" t="s">
        <v>160</v>
      </c>
      <c r="AA9" s="1168" t="s">
        <v>161</v>
      </c>
      <c r="AB9" s="1168" t="s">
        <v>160</v>
      </c>
      <c r="AC9" s="1168" t="s">
        <v>161</v>
      </c>
      <c r="AD9" s="1168" t="s">
        <v>160</v>
      </c>
      <c r="AE9" s="1168" t="s">
        <v>160</v>
      </c>
    </row>
    <row r="10" spans="1:31" s="1143" customFormat="1">
      <c r="A10" s="1170" t="s">
        <v>162</v>
      </c>
      <c r="B10" s="1136" t="s">
        <v>163</v>
      </c>
      <c r="C10" s="1130"/>
      <c r="D10" s="1127"/>
      <c r="E10" s="1183">
        <f>IF(D10=0, 0,(D10/$AD10)*100)</f>
        <v>0</v>
      </c>
      <c r="F10" s="1127"/>
      <c r="G10" s="1183">
        <f>IF(F10=0, 0,(F10/$AD10)*100)</f>
        <v>0</v>
      </c>
      <c r="H10" s="1127"/>
      <c r="I10" s="1183">
        <f>IF(H10=0, 0,(H10/$AD10)*100)</f>
        <v>0</v>
      </c>
      <c r="J10" s="1127"/>
      <c r="K10" s="1183">
        <f>IF(J10=0, 0,(J10/$AD10)*100)</f>
        <v>0</v>
      </c>
      <c r="L10" s="1127"/>
      <c r="M10" s="1183">
        <f>IF(L10=0, 0,(L10/$AD10)*100)</f>
        <v>0</v>
      </c>
      <c r="N10" s="1127"/>
      <c r="O10" s="1183">
        <f>IF(N10=0, 0,(N10/$AD10)*100)</f>
        <v>0</v>
      </c>
      <c r="P10" s="1127"/>
      <c r="Q10" s="1183">
        <f>IF(P10=0, 0,(P10/$AD10)*100)</f>
        <v>0</v>
      </c>
      <c r="R10" s="1127"/>
      <c r="S10" s="1183">
        <f>IF(R10=0, 0,(R10/$AD10)*100)</f>
        <v>0</v>
      </c>
      <c r="T10" s="1127"/>
      <c r="U10" s="1183">
        <f>IF(T10=0, 0,(T10/$AD10)*100)</f>
        <v>0</v>
      </c>
      <c r="V10" s="1127"/>
      <c r="W10" s="1183">
        <f>IF(V10=0, 0,(V10/$AD10)*100)</f>
        <v>0</v>
      </c>
      <c r="X10" s="1127"/>
      <c r="Y10" s="1183">
        <f>IF(X10=0, 0,(X10/$AD10)*100)</f>
        <v>0</v>
      </c>
      <c r="Z10" s="1127"/>
      <c r="AA10" s="1183">
        <f>IF(Z10=0, 0,(Z10/$AD10)*100)</f>
        <v>0</v>
      </c>
      <c r="AB10" s="1127"/>
      <c r="AC10" s="1183">
        <f>IF(AB10=0, 0,(AB10/$AD10)*100)</f>
        <v>0</v>
      </c>
      <c r="AD10" s="1805">
        <f>D10+F10+H10+J10+L10+N10+P10+R10+T10+V10+X10+Z10+AB10</f>
        <v>0</v>
      </c>
      <c r="AE10" s="2567"/>
    </row>
    <row r="11" spans="1:31" s="1143" customFormat="1" ht="39">
      <c r="A11" s="1171" t="s">
        <v>164</v>
      </c>
      <c r="B11" s="1135" t="s">
        <v>165</v>
      </c>
      <c r="C11" s="1128" t="s">
        <v>166</v>
      </c>
      <c r="D11" s="1127"/>
      <c r="E11" s="1183">
        <f t="shared" ref="E11:E29" si="0">IF(D11=0, 0,(D11/$AD11)*100)</f>
        <v>0</v>
      </c>
      <c r="F11" s="1127"/>
      <c r="G11" s="1183">
        <f t="shared" ref="G11:G29" si="1">IF(F11=0, 0,(F11/$AD11)*100)</f>
        <v>0</v>
      </c>
      <c r="H11" s="1127"/>
      <c r="I11" s="1183">
        <f t="shared" ref="I11:I29" si="2">IF(H11=0, 0,(H11/$AD11)*100)</f>
        <v>0</v>
      </c>
      <c r="J11" s="1127"/>
      <c r="K11" s="1183">
        <f t="shared" ref="K11:K29" si="3">IF(J11=0, 0,(J11/$AD11)*100)</f>
        <v>0</v>
      </c>
      <c r="L11" s="1127"/>
      <c r="M11" s="1183">
        <f t="shared" ref="M11:M29" si="4">IF(L11=0, 0,(L11/$AD11)*100)</f>
        <v>0</v>
      </c>
      <c r="N11" s="1127"/>
      <c r="O11" s="1183">
        <f t="shared" ref="O11:O29" si="5">IF(N11=0, 0,(N11/$AD11)*100)</f>
        <v>0</v>
      </c>
      <c r="P11" s="1127"/>
      <c r="Q11" s="1183">
        <f t="shared" ref="Q11:Q29" si="6">IF(P11=0, 0,(P11/$AD11)*100)</f>
        <v>0</v>
      </c>
      <c r="R11" s="1127"/>
      <c r="S11" s="1183">
        <f t="shared" ref="S11:S29" si="7">IF(R11=0, 0,(R11/$AD11)*100)</f>
        <v>0</v>
      </c>
      <c r="T11" s="1127"/>
      <c r="U11" s="1183">
        <f t="shared" ref="U11:U29" si="8">IF(T11=0, 0,(T11/$AD11)*100)</f>
        <v>0</v>
      </c>
      <c r="V11" s="1127"/>
      <c r="W11" s="1183">
        <f t="shared" ref="W11:W29" si="9">IF(V11=0, 0,(V11/$AD11)*100)</f>
        <v>0</v>
      </c>
      <c r="X11" s="1127"/>
      <c r="Y11" s="1183">
        <f t="shared" ref="Y11:Y29" si="10">IF(X11=0, 0,(X11/$AD11)*100)</f>
        <v>0</v>
      </c>
      <c r="Z11" s="1127"/>
      <c r="AA11" s="1183">
        <f t="shared" ref="AA11:AA29" si="11">IF(Z11=0, 0,(Z11/$AD11)*100)</f>
        <v>0</v>
      </c>
      <c r="AB11" s="1127"/>
      <c r="AC11" s="1183">
        <f t="shared" ref="AC11:AC29" si="12">IF(AB11=0, 0,(AB11/$AD11)*100)</f>
        <v>0</v>
      </c>
      <c r="AD11" s="1805">
        <f t="shared" ref="AD11:AD29" si="13">D11+F11+H11+J11+L11+N11+P11+R11+T11+V11+X11+Z11+AB11</f>
        <v>0</v>
      </c>
      <c r="AE11" s="2567"/>
    </row>
    <row r="12" spans="1:31" s="1143" customFormat="1">
      <c r="A12" s="1172" t="s">
        <v>167</v>
      </c>
      <c r="B12" s="1126" t="s">
        <v>168</v>
      </c>
      <c r="C12" s="1130"/>
      <c r="D12" s="1127"/>
      <c r="E12" s="1183">
        <f t="shared" si="0"/>
        <v>0</v>
      </c>
      <c r="F12" s="1127"/>
      <c r="G12" s="1183">
        <f t="shared" si="1"/>
        <v>0</v>
      </c>
      <c r="H12" s="1127"/>
      <c r="I12" s="1183">
        <f t="shared" si="2"/>
        <v>0</v>
      </c>
      <c r="J12" s="1127"/>
      <c r="K12" s="1183">
        <f t="shared" si="3"/>
        <v>0</v>
      </c>
      <c r="L12" s="1127"/>
      <c r="M12" s="1183">
        <f t="shared" si="4"/>
        <v>0</v>
      </c>
      <c r="N12" s="1127"/>
      <c r="O12" s="1183">
        <f t="shared" si="5"/>
        <v>0</v>
      </c>
      <c r="P12" s="1127"/>
      <c r="Q12" s="1183">
        <f t="shared" si="6"/>
        <v>0</v>
      </c>
      <c r="R12" s="1127"/>
      <c r="S12" s="1183">
        <f t="shared" si="7"/>
        <v>0</v>
      </c>
      <c r="T12" s="1127"/>
      <c r="U12" s="1183">
        <f t="shared" si="8"/>
        <v>0</v>
      </c>
      <c r="V12" s="1127"/>
      <c r="W12" s="1183">
        <f t="shared" si="9"/>
        <v>0</v>
      </c>
      <c r="X12" s="1127"/>
      <c r="Y12" s="1183">
        <f t="shared" si="10"/>
        <v>0</v>
      </c>
      <c r="Z12" s="1127"/>
      <c r="AA12" s="1183">
        <f t="shared" si="11"/>
        <v>0</v>
      </c>
      <c r="AB12" s="1127"/>
      <c r="AC12" s="1183">
        <f t="shared" si="12"/>
        <v>0</v>
      </c>
      <c r="AD12" s="1805">
        <f t="shared" si="13"/>
        <v>0</v>
      </c>
      <c r="AE12" s="2567"/>
    </row>
    <row r="13" spans="1:31" s="1143" customFormat="1">
      <c r="A13" s="1173" t="s">
        <v>169</v>
      </c>
      <c r="B13" s="1126" t="s">
        <v>170</v>
      </c>
      <c r="C13" s="1130"/>
      <c r="D13" s="1127"/>
      <c r="E13" s="1183">
        <f t="shared" si="0"/>
        <v>0</v>
      </c>
      <c r="F13" s="1127"/>
      <c r="G13" s="1183">
        <f t="shared" si="1"/>
        <v>0</v>
      </c>
      <c r="H13" s="1127"/>
      <c r="I13" s="1183">
        <f t="shared" si="2"/>
        <v>0</v>
      </c>
      <c r="J13" s="1127"/>
      <c r="K13" s="1183">
        <f t="shared" si="3"/>
        <v>0</v>
      </c>
      <c r="L13" s="1127"/>
      <c r="M13" s="1183">
        <f t="shared" si="4"/>
        <v>0</v>
      </c>
      <c r="N13" s="1127"/>
      <c r="O13" s="1183">
        <f t="shared" si="5"/>
        <v>0</v>
      </c>
      <c r="P13" s="1127"/>
      <c r="Q13" s="1183">
        <f t="shared" si="6"/>
        <v>0</v>
      </c>
      <c r="R13" s="1127"/>
      <c r="S13" s="1183">
        <f t="shared" si="7"/>
        <v>0</v>
      </c>
      <c r="T13" s="1127"/>
      <c r="U13" s="1183">
        <f t="shared" si="8"/>
        <v>0</v>
      </c>
      <c r="V13" s="1127"/>
      <c r="W13" s="1183">
        <f t="shared" si="9"/>
        <v>0</v>
      </c>
      <c r="X13" s="1127"/>
      <c r="Y13" s="1183">
        <f t="shared" si="10"/>
        <v>0</v>
      </c>
      <c r="Z13" s="1127"/>
      <c r="AA13" s="1183">
        <f t="shared" si="11"/>
        <v>0</v>
      </c>
      <c r="AB13" s="1127"/>
      <c r="AC13" s="1183">
        <f t="shared" si="12"/>
        <v>0</v>
      </c>
      <c r="AD13" s="1805">
        <f t="shared" si="13"/>
        <v>0</v>
      </c>
      <c r="AE13" s="2567"/>
    </row>
    <row r="14" spans="1:31" s="1143" customFormat="1">
      <c r="A14" s="1171" t="s">
        <v>171</v>
      </c>
      <c r="B14" s="1126" t="s">
        <v>172</v>
      </c>
      <c r="C14" s="1130"/>
      <c r="D14" s="1127"/>
      <c r="E14" s="1183">
        <f t="shared" si="0"/>
        <v>0</v>
      </c>
      <c r="F14" s="1127"/>
      <c r="G14" s="1183">
        <f t="shared" si="1"/>
        <v>0</v>
      </c>
      <c r="H14" s="1127"/>
      <c r="I14" s="1183">
        <f t="shared" si="2"/>
        <v>0</v>
      </c>
      <c r="J14" s="1127"/>
      <c r="K14" s="1183">
        <f t="shared" si="3"/>
        <v>0</v>
      </c>
      <c r="L14" s="1127"/>
      <c r="M14" s="1183">
        <f t="shared" si="4"/>
        <v>0</v>
      </c>
      <c r="N14" s="1127"/>
      <c r="O14" s="1183">
        <f t="shared" si="5"/>
        <v>0</v>
      </c>
      <c r="P14" s="1127"/>
      <c r="Q14" s="1183">
        <f t="shared" si="6"/>
        <v>0</v>
      </c>
      <c r="R14" s="1127"/>
      <c r="S14" s="1183">
        <f t="shared" si="7"/>
        <v>0</v>
      </c>
      <c r="T14" s="1127"/>
      <c r="U14" s="1183">
        <f t="shared" si="8"/>
        <v>0</v>
      </c>
      <c r="V14" s="1127"/>
      <c r="W14" s="1183">
        <f t="shared" si="9"/>
        <v>0</v>
      </c>
      <c r="X14" s="1127"/>
      <c r="Y14" s="1183">
        <f t="shared" si="10"/>
        <v>0</v>
      </c>
      <c r="Z14" s="1127"/>
      <c r="AA14" s="1183">
        <f t="shared" si="11"/>
        <v>0</v>
      </c>
      <c r="AB14" s="1127"/>
      <c r="AC14" s="1183">
        <f t="shared" si="12"/>
        <v>0</v>
      </c>
      <c r="AD14" s="1805">
        <f t="shared" si="13"/>
        <v>0</v>
      </c>
      <c r="AE14" s="2567"/>
    </row>
    <row r="15" spans="1:31" s="1143" customFormat="1" ht="26.25">
      <c r="A15" s="1172" t="s">
        <v>173</v>
      </c>
      <c r="B15" s="1126" t="s">
        <v>174</v>
      </c>
      <c r="C15" s="1128" t="s">
        <v>175</v>
      </c>
      <c r="D15" s="1127"/>
      <c r="E15" s="1183">
        <f t="shared" si="0"/>
        <v>0</v>
      </c>
      <c r="F15" s="1127"/>
      <c r="G15" s="1183">
        <f t="shared" si="1"/>
        <v>0</v>
      </c>
      <c r="H15" s="1127"/>
      <c r="I15" s="1183">
        <f t="shared" si="2"/>
        <v>0</v>
      </c>
      <c r="J15" s="1127"/>
      <c r="K15" s="1183">
        <f t="shared" si="3"/>
        <v>0</v>
      </c>
      <c r="L15" s="1127"/>
      <c r="M15" s="1183">
        <f t="shared" si="4"/>
        <v>0</v>
      </c>
      <c r="N15" s="1127"/>
      <c r="O15" s="1183">
        <f t="shared" si="5"/>
        <v>0</v>
      </c>
      <c r="P15" s="1127"/>
      <c r="Q15" s="1183">
        <f t="shared" si="6"/>
        <v>0</v>
      </c>
      <c r="R15" s="1127"/>
      <c r="S15" s="1183">
        <f t="shared" si="7"/>
        <v>0</v>
      </c>
      <c r="T15" s="1127"/>
      <c r="U15" s="1183">
        <f t="shared" si="8"/>
        <v>0</v>
      </c>
      <c r="V15" s="1127"/>
      <c r="W15" s="1183">
        <f t="shared" si="9"/>
        <v>0</v>
      </c>
      <c r="X15" s="1127"/>
      <c r="Y15" s="1183">
        <f t="shared" si="10"/>
        <v>0</v>
      </c>
      <c r="Z15" s="1127"/>
      <c r="AA15" s="1183">
        <f t="shared" si="11"/>
        <v>0</v>
      </c>
      <c r="AB15" s="1127"/>
      <c r="AC15" s="1183">
        <f t="shared" si="12"/>
        <v>0</v>
      </c>
      <c r="AD15" s="1805">
        <f t="shared" si="13"/>
        <v>0</v>
      </c>
      <c r="AE15" s="2567"/>
    </row>
    <row r="16" spans="1:31" s="1143" customFormat="1" ht="26.25">
      <c r="A16" s="1172" t="s">
        <v>176</v>
      </c>
      <c r="B16" s="1126" t="s">
        <v>177</v>
      </c>
      <c r="C16" s="1128" t="s">
        <v>178</v>
      </c>
      <c r="D16" s="1127"/>
      <c r="E16" s="1183">
        <f t="shared" si="0"/>
        <v>0</v>
      </c>
      <c r="F16" s="1127"/>
      <c r="G16" s="1183">
        <f t="shared" si="1"/>
        <v>0</v>
      </c>
      <c r="H16" s="1127"/>
      <c r="I16" s="1183">
        <f t="shared" si="2"/>
        <v>0</v>
      </c>
      <c r="J16" s="1127"/>
      <c r="K16" s="1183">
        <f t="shared" si="3"/>
        <v>0</v>
      </c>
      <c r="L16" s="1127"/>
      <c r="M16" s="1183">
        <f t="shared" si="4"/>
        <v>0</v>
      </c>
      <c r="N16" s="1127"/>
      <c r="O16" s="1183">
        <f t="shared" si="5"/>
        <v>0</v>
      </c>
      <c r="P16" s="1127"/>
      <c r="Q16" s="1183">
        <f t="shared" si="6"/>
        <v>0</v>
      </c>
      <c r="R16" s="1127"/>
      <c r="S16" s="1183">
        <f t="shared" si="7"/>
        <v>0</v>
      </c>
      <c r="T16" s="1127"/>
      <c r="U16" s="1183">
        <f t="shared" si="8"/>
        <v>0</v>
      </c>
      <c r="V16" s="1127"/>
      <c r="W16" s="1183">
        <f t="shared" si="9"/>
        <v>0</v>
      </c>
      <c r="X16" s="1127"/>
      <c r="Y16" s="1183">
        <f t="shared" si="10"/>
        <v>0</v>
      </c>
      <c r="Z16" s="1127"/>
      <c r="AA16" s="1183">
        <f t="shared" si="11"/>
        <v>0</v>
      </c>
      <c r="AB16" s="1127"/>
      <c r="AC16" s="1183">
        <f t="shared" si="12"/>
        <v>0</v>
      </c>
      <c r="AD16" s="1805">
        <f t="shared" si="13"/>
        <v>0</v>
      </c>
      <c r="AE16" s="2567"/>
    </row>
    <row r="17" spans="1:31" s="1143" customFormat="1" ht="26.25">
      <c r="A17" s="1172" t="s">
        <v>179</v>
      </c>
      <c r="B17" s="1126" t="s">
        <v>180</v>
      </c>
      <c r="C17" s="1128" t="s">
        <v>181</v>
      </c>
      <c r="D17" s="1127"/>
      <c r="E17" s="1183">
        <f t="shared" si="0"/>
        <v>0</v>
      </c>
      <c r="F17" s="1127"/>
      <c r="G17" s="1183">
        <f t="shared" si="1"/>
        <v>0</v>
      </c>
      <c r="H17" s="1127"/>
      <c r="I17" s="1183">
        <f t="shared" si="2"/>
        <v>0</v>
      </c>
      <c r="J17" s="1127"/>
      <c r="K17" s="1183">
        <f t="shared" si="3"/>
        <v>0</v>
      </c>
      <c r="L17" s="1127"/>
      <c r="M17" s="1183">
        <f t="shared" si="4"/>
        <v>0</v>
      </c>
      <c r="N17" s="1127"/>
      <c r="O17" s="1183">
        <f t="shared" si="5"/>
        <v>0</v>
      </c>
      <c r="P17" s="1127"/>
      <c r="Q17" s="1183">
        <f t="shared" si="6"/>
        <v>0</v>
      </c>
      <c r="R17" s="1127"/>
      <c r="S17" s="1183">
        <f t="shared" si="7"/>
        <v>0</v>
      </c>
      <c r="T17" s="1127"/>
      <c r="U17" s="1183">
        <f t="shared" si="8"/>
        <v>0</v>
      </c>
      <c r="V17" s="1127"/>
      <c r="W17" s="1183">
        <f t="shared" si="9"/>
        <v>0</v>
      </c>
      <c r="X17" s="1127"/>
      <c r="Y17" s="1183">
        <f t="shared" si="10"/>
        <v>0</v>
      </c>
      <c r="Z17" s="1127"/>
      <c r="AA17" s="1183">
        <f t="shared" si="11"/>
        <v>0</v>
      </c>
      <c r="AB17" s="1127"/>
      <c r="AC17" s="1183">
        <f t="shared" si="12"/>
        <v>0</v>
      </c>
      <c r="AD17" s="1805">
        <f t="shared" si="13"/>
        <v>0</v>
      </c>
      <c r="AE17" s="2567"/>
    </row>
    <row r="18" spans="1:31" s="1143" customFormat="1">
      <c r="A18" s="1172" t="s">
        <v>182</v>
      </c>
      <c r="B18" s="1126" t="s">
        <v>183</v>
      </c>
      <c r="C18" s="1130"/>
      <c r="D18" s="1127"/>
      <c r="E18" s="1183">
        <f t="shared" si="0"/>
        <v>0</v>
      </c>
      <c r="F18" s="1127"/>
      <c r="G18" s="1183">
        <f t="shared" si="1"/>
        <v>0</v>
      </c>
      <c r="H18" s="1127"/>
      <c r="I18" s="1183">
        <f t="shared" si="2"/>
        <v>0</v>
      </c>
      <c r="J18" s="1127"/>
      <c r="K18" s="1183">
        <f t="shared" si="3"/>
        <v>0</v>
      </c>
      <c r="L18" s="1127"/>
      <c r="M18" s="1183">
        <f t="shared" si="4"/>
        <v>0</v>
      </c>
      <c r="N18" s="1127"/>
      <c r="O18" s="1183">
        <f t="shared" si="5"/>
        <v>0</v>
      </c>
      <c r="P18" s="1127"/>
      <c r="Q18" s="1183">
        <f t="shared" si="6"/>
        <v>0</v>
      </c>
      <c r="R18" s="1127"/>
      <c r="S18" s="1183">
        <f t="shared" si="7"/>
        <v>0</v>
      </c>
      <c r="T18" s="1127"/>
      <c r="U18" s="1183">
        <f t="shared" si="8"/>
        <v>0</v>
      </c>
      <c r="V18" s="1127"/>
      <c r="W18" s="1183">
        <f t="shared" si="9"/>
        <v>0</v>
      </c>
      <c r="X18" s="1127"/>
      <c r="Y18" s="1183">
        <f t="shared" si="10"/>
        <v>0</v>
      </c>
      <c r="Z18" s="1127"/>
      <c r="AA18" s="1183">
        <f t="shared" si="11"/>
        <v>0</v>
      </c>
      <c r="AB18" s="1127"/>
      <c r="AC18" s="1183">
        <f t="shared" si="12"/>
        <v>0</v>
      </c>
      <c r="AD18" s="1805">
        <f t="shared" si="13"/>
        <v>0</v>
      </c>
      <c r="AE18" s="2567"/>
    </row>
    <row r="19" spans="1:31" s="1143" customFormat="1">
      <c r="A19" s="1172" t="s">
        <v>184</v>
      </c>
      <c r="B19" s="1126" t="s">
        <v>185</v>
      </c>
      <c r="C19" s="1128"/>
      <c r="D19" s="1127"/>
      <c r="E19" s="1183">
        <f t="shared" si="0"/>
        <v>0</v>
      </c>
      <c r="F19" s="1127"/>
      <c r="G19" s="1183">
        <f t="shared" si="1"/>
        <v>0</v>
      </c>
      <c r="H19" s="1127"/>
      <c r="I19" s="1183">
        <f t="shared" si="2"/>
        <v>0</v>
      </c>
      <c r="J19" s="1127"/>
      <c r="K19" s="1183">
        <f t="shared" si="3"/>
        <v>0</v>
      </c>
      <c r="L19" s="1127"/>
      <c r="M19" s="1183">
        <f t="shared" si="4"/>
        <v>0</v>
      </c>
      <c r="N19" s="1127"/>
      <c r="O19" s="1183">
        <f t="shared" si="5"/>
        <v>0</v>
      </c>
      <c r="P19" s="1127"/>
      <c r="Q19" s="1183">
        <f t="shared" si="6"/>
        <v>0</v>
      </c>
      <c r="R19" s="1127"/>
      <c r="S19" s="1183">
        <f t="shared" si="7"/>
        <v>0</v>
      </c>
      <c r="T19" s="1127"/>
      <c r="U19" s="1183">
        <f t="shared" si="8"/>
        <v>0</v>
      </c>
      <c r="V19" s="1127"/>
      <c r="W19" s="1183">
        <f t="shared" si="9"/>
        <v>0</v>
      </c>
      <c r="X19" s="1127"/>
      <c r="Y19" s="1183">
        <f t="shared" si="10"/>
        <v>0</v>
      </c>
      <c r="Z19" s="1127"/>
      <c r="AA19" s="1183">
        <f t="shared" si="11"/>
        <v>0</v>
      </c>
      <c r="AB19" s="1127"/>
      <c r="AC19" s="1183">
        <f t="shared" si="12"/>
        <v>0</v>
      </c>
      <c r="AD19" s="1805">
        <f t="shared" si="13"/>
        <v>0</v>
      </c>
      <c r="AE19" s="2567"/>
    </row>
    <row r="20" spans="1:31" s="1143" customFormat="1">
      <c r="A20" s="1172" t="s">
        <v>186</v>
      </c>
      <c r="B20" s="1126" t="s">
        <v>187</v>
      </c>
      <c r="C20" s="1130"/>
      <c r="D20" s="1127"/>
      <c r="E20" s="1183">
        <f t="shared" si="0"/>
        <v>0</v>
      </c>
      <c r="F20" s="1127"/>
      <c r="G20" s="1183">
        <f t="shared" si="1"/>
        <v>0</v>
      </c>
      <c r="H20" s="1127"/>
      <c r="I20" s="1183">
        <f t="shared" si="2"/>
        <v>0</v>
      </c>
      <c r="J20" s="1127"/>
      <c r="K20" s="1183">
        <f t="shared" si="3"/>
        <v>0</v>
      </c>
      <c r="L20" s="1127"/>
      <c r="M20" s="1183">
        <f t="shared" si="4"/>
        <v>0</v>
      </c>
      <c r="N20" s="1127"/>
      <c r="O20" s="1183">
        <f t="shared" si="5"/>
        <v>0</v>
      </c>
      <c r="P20" s="1127"/>
      <c r="Q20" s="1183">
        <f t="shared" si="6"/>
        <v>0</v>
      </c>
      <c r="R20" s="1127"/>
      <c r="S20" s="1183">
        <f t="shared" si="7"/>
        <v>0</v>
      </c>
      <c r="T20" s="1127"/>
      <c r="U20" s="1183">
        <f t="shared" si="8"/>
        <v>0</v>
      </c>
      <c r="V20" s="1127"/>
      <c r="W20" s="1183">
        <f t="shared" si="9"/>
        <v>0</v>
      </c>
      <c r="X20" s="1127"/>
      <c r="Y20" s="1183">
        <f t="shared" si="10"/>
        <v>0</v>
      </c>
      <c r="Z20" s="1127"/>
      <c r="AA20" s="1183">
        <f t="shared" si="11"/>
        <v>0</v>
      </c>
      <c r="AB20" s="1127"/>
      <c r="AC20" s="1183">
        <f t="shared" si="12"/>
        <v>0</v>
      </c>
      <c r="AD20" s="1805">
        <f t="shared" si="13"/>
        <v>0</v>
      </c>
      <c r="AE20" s="2567"/>
    </row>
    <row r="21" spans="1:31" s="1143" customFormat="1">
      <c r="A21" s="1172" t="s">
        <v>188</v>
      </c>
      <c r="B21" s="1132" t="s">
        <v>189</v>
      </c>
      <c r="C21" s="1130"/>
      <c r="D21" s="1127"/>
      <c r="E21" s="1183">
        <f t="shared" si="0"/>
        <v>0</v>
      </c>
      <c r="F21" s="1127"/>
      <c r="G21" s="1183">
        <f t="shared" si="1"/>
        <v>0</v>
      </c>
      <c r="H21" s="1127"/>
      <c r="I21" s="1183">
        <f t="shared" si="2"/>
        <v>0</v>
      </c>
      <c r="J21" s="1127"/>
      <c r="K21" s="1183">
        <f t="shared" si="3"/>
        <v>0</v>
      </c>
      <c r="L21" s="1127"/>
      <c r="M21" s="1183">
        <f t="shared" si="4"/>
        <v>0</v>
      </c>
      <c r="N21" s="1127"/>
      <c r="O21" s="1183">
        <f t="shared" si="5"/>
        <v>0</v>
      </c>
      <c r="P21" s="1127"/>
      <c r="Q21" s="1183">
        <f t="shared" si="6"/>
        <v>0</v>
      </c>
      <c r="R21" s="1127"/>
      <c r="S21" s="1183">
        <f t="shared" si="7"/>
        <v>0</v>
      </c>
      <c r="T21" s="1127"/>
      <c r="U21" s="1183">
        <f t="shared" si="8"/>
        <v>0</v>
      </c>
      <c r="V21" s="1127"/>
      <c r="W21" s="1183">
        <f t="shared" si="9"/>
        <v>0</v>
      </c>
      <c r="X21" s="1127"/>
      <c r="Y21" s="1183">
        <f t="shared" si="10"/>
        <v>0</v>
      </c>
      <c r="Z21" s="1127"/>
      <c r="AA21" s="1183">
        <f t="shared" si="11"/>
        <v>0</v>
      </c>
      <c r="AB21" s="1127"/>
      <c r="AC21" s="1183">
        <f t="shared" si="12"/>
        <v>0</v>
      </c>
      <c r="AD21" s="1805">
        <f t="shared" si="13"/>
        <v>0</v>
      </c>
      <c r="AE21" s="2567"/>
    </row>
    <row r="22" spans="1:31" s="1143" customFormat="1">
      <c r="A22" s="1172" t="s">
        <v>190</v>
      </c>
      <c r="B22" s="1126" t="s">
        <v>191</v>
      </c>
      <c r="C22" s="1130"/>
      <c r="D22" s="1127"/>
      <c r="E22" s="1183">
        <f t="shared" si="0"/>
        <v>0</v>
      </c>
      <c r="F22" s="1127"/>
      <c r="G22" s="1183">
        <f t="shared" si="1"/>
        <v>0</v>
      </c>
      <c r="H22" s="1127"/>
      <c r="I22" s="1183">
        <f t="shared" si="2"/>
        <v>0</v>
      </c>
      <c r="J22" s="1127"/>
      <c r="K22" s="1183">
        <f t="shared" si="3"/>
        <v>0</v>
      </c>
      <c r="L22" s="1127"/>
      <c r="M22" s="1183">
        <f t="shared" si="4"/>
        <v>0</v>
      </c>
      <c r="N22" s="1127"/>
      <c r="O22" s="1183">
        <f t="shared" si="5"/>
        <v>0</v>
      </c>
      <c r="P22" s="1127"/>
      <c r="Q22" s="1183">
        <f t="shared" si="6"/>
        <v>0</v>
      </c>
      <c r="R22" s="1127"/>
      <c r="S22" s="1183">
        <f t="shared" si="7"/>
        <v>0</v>
      </c>
      <c r="T22" s="1127"/>
      <c r="U22" s="1183">
        <f t="shared" si="8"/>
        <v>0</v>
      </c>
      <c r="V22" s="1127"/>
      <c r="W22" s="1183">
        <f t="shared" si="9"/>
        <v>0</v>
      </c>
      <c r="X22" s="1127"/>
      <c r="Y22" s="1183">
        <f t="shared" si="10"/>
        <v>0</v>
      </c>
      <c r="Z22" s="1127"/>
      <c r="AA22" s="1183">
        <f t="shared" si="11"/>
        <v>0</v>
      </c>
      <c r="AB22" s="1127"/>
      <c r="AC22" s="1183">
        <f t="shared" si="12"/>
        <v>0</v>
      </c>
      <c r="AD22" s="1805">
        <f t="shared" si="13"/>
        <v>0</v>
      </c>
      <c r="AE22" s="2567"/>
    </row>
    <row r="23" spans="1:31" s="1143" customFormat="1" ht="25.5">
      <c r="A23" s="1172" t="s">
        <v>192</v>
      </c>
      <c r="B23" s="1132" t="s">
        <v>193</v>
      </c>
      <c r="C23" s="1130"/>
      <c r="D23" s="1127"/>
      <c r="E23" s="1183">
        <f t="shared" si="0"/>
        <v>0</v>
      </c>
      <c r="F23" s="1127"/>
      <c r="G23" s="1183">
        <f t="shared" si="1"/>
        <v>0</v>
      </c>
      <c r="H23" s="1127"/>
      <c r="I23" s="1183">
        <f t="shared" si="2"/>
        <v>0</v>
      </c>
      <c r="J23" s="1127"/>
      <c r="K23" s="1183">
        <f t="shared" si="3"/>
        <v>0</v>
      </c>
      <c r="L23" s="1127"/>
      <c r="M23" s="1183">
        <f t="shared" si="4"/>
        <v>0</v>
      </c>
      <c r="N23" s="1127"/>
      <c r="O23" s="1183">
        <f t="shared" si="5"/>
        <v>0</v>
      </c>
      <c r="P23" s="1127"/>
      <c r="Q23" s="1183">
        <f t="shared" si="6"/>
        <v>0</v>
      </c>
      <c r="R23" s="1127"/>
      <c r="S23" s="1183">
        <f t="shared" si="7"/>
        <v>0</v>
      </c>
      <c r="T23" s="1127"/>
      <c r="U23" s="1183">
        <f t="shared" si="8"/>
        <v>0</v>
      </c>
      <c r="V23" s="1127"/>
      <c r="W23" s="1183">
        <f t="shared" si="9"/>
        <v>0</v>
      </c>
      <c r="X23" s="1127"/>
      <c r="Y23" s="1183">
        <f t="shared" si="10"/>
        <v>0</v>
      </c>
      <c r="Z23" s="1127"/>
      <c r="AA23" s="1183">
        <f t="shared" si="11"/>
        <v>0</v>
      </c>
      <c r="AB23" s="1127"/>
      <c r="AC23" s="1183">
        <f t="shared" si="12"/>
        <v>0</v>
      </c>
      <c r="AD23" s="1805">
        <f t="shared" si="13"/>
        <v>0</v>
      </c>
      <c r="AE23" s="2567"/>
    </row>
    <row r="24" spans="1:31" s="1143" customFormat="1">
      <c r="A24" s="1172" t="s">
        <v>194</v>
      </c>
      <c r="B24" s="1126" t="s">
        <v>195</v>
      </c>
      <c r="C24" s="1128" t="s">
        <v>196</v>
      </c>
      <c r="D24" s="1127"/>
      <c r="E24" s="1183">
        <f t="shared" si="0"/>
        <v>0</v>
      </c>
      <c r="F24" s="1127"/>
      <c r="G24" s="1183">
        <f t="shared" si="1"/>
        <v>0</v>
      </c>
      <c r="H24" s="1127"/>
      <c r="I24" s="1183">
        <f t="shared" si="2"/>
        <v>0</v>
      </c>
      <c r="J24" s="1127"/>
      <c r="K24" s="1183">
        <f t="shared" si="3"/>
        <v>0</v>
      </c>
      <c r="L24" s="1127"/>
      <c r="M24" s="1183">
        <f t="shared" si="4"/>
        <v>0</v>
      </c>
      <c r="N24" s="1127"/>
      <c r="O24" s="1183">
        <f t="shared" si="5"/>
        <v>0</v>
      </c>
      <c r="P24" s="1127"/>
      <c r="Q24" s="1183">
        <f t="shared" si="6"/>
        <v>0</v>
      </c>
      <c r="R24" s="1127"/>
      <c r="S24" s="1183">
        <f t="shared" si="7"/>
        <v>0</v>
      </c>
      <c r="T24" s="1127"/>
      <c r="U24" s="1183">
        <f t="shared" si="8"/>
        <v>0</v>
      </c>
      <c r="V24" s="1127"/>
      <c r="W24" s="1183">
        <f t="shared" si="9"/>
        <v>0</v>
      </c>
      <c r="X24" s="1127"/>
      <c r="Y24" s="1183">
        <f t="shared" si="10"/>
        <v>0</v>
      </c>
      <c r="Z24" s="1127"/>
      <c r="AA24" s="1183">
        <f t="shared" si="11"/>
        <v>0</v>
      </c>
      <c r="AB24" s="1127"/>
      <c r="AC24" s="1183">
        <f t="shared" si="12"/>
        <v>0</v>
      </c>
      <c r="AD24" s="1805">
        <f t="shared" si="13"/>
        <v>0</v>
      </c>
      <c r="AE24" s="2567"/>
    </row>
    <row r="25" spans="1:31" s="1143" customFormat="1">
      <c r="A25" s="1172" t="s">
        <v>197</v>
      </c>
      <c r="B25" s="1126" t="s">
        <v>198</v>
      </c>
      <c r="C25" s="1128" t="s">
        <v>196</v>
      </c>
      <c r="D25" s="1127"/>
      <c r="E25" s="1183">
        <f t="shared" si="0"/>
        <v>0</v>
      </c>
      <c r="F25" s="1127"/>
      <c r="G25" s="1183">
        <f t="shared" si="1"/>
        <v>0</v>
      </c>
      <c r="H25" s="1127"/>
      <c r="I25" s="1183">
        <f t="shared" si="2"/>
        <v>0</v>
      </c>
      <c r="J25" s="1127"/>
      <c r="K25" s="1183">
        <f t="shared" si="3"/>
        <v>0</v>
      </c>
      <c r="L25" s="1127"/>
      <c r="M25" s="1183">
        <f t="shared" si="4"/>
        <v>0</v>
      </c>
      <c r="N25" s="1127"/>
      <c r="O25" s="1183">
        <f t="shared" si="5"/>
        <v>0</v>
      </c>
      <c r="P25" s="1127"/>
      <c r="Q25" s="1183">
        <f t="shared" si="6"/>
        <v>0</v>
      </c>
      <c r="R25" s="1127"/>
      <c r="S25" s="1183">
        <f t="shared" si="7"/>
        <v>0</v>
      </c>
      <c r="T25" s="1127"/>
      <c r="U25" s="1183">
        <f t="shared" si="8"/>
        <v>0</v>
      </c>
      <c r="V25" s="1127"/>
      <c r="W25" s="1183">
        <f t="shared" si="9"/>
        <v>0</v>
      </c>
      <c r="X25" s="1127"/>
      <c r="Y25" s="1183">
        <f t="shared" si="10"/>
        <v>0</v>
      </c>
      <c r="Z25" s="1127"/>
      <c r="AA25" s="1183">
        <f t="shared" si="11"/>
        <v>0</v>
      </c>
      <c r="AB25" s="1127"/>
      <c r="AC25" s="1183">
        <f t="shared" si="12"/>
        <v>0</v>
      </c>
      <c r="AD25" s="1805">
        <f t="shared" si="13"/>
        <v>0</v>
      </c>
      <c r="AE25" s="2567"/>
    </row>
    <row r="26" spans="1:31" s="1143" customFormat="1">
      <c r="A26" s="1172" t="s">
        <v>199</v>
      </c>
      <c r="B26" s="1126" t="s">
        <v>200</v>
      </c>
      <c r="C26" s="1130"/>
      <c r="D26" s="1127"/>
      <c r="E26" s="1183">
        <f t="shared" si="0"/>
        <v>0</v>
      </c>
      <c r="F26" s="1127"/>
      <c r="G26" s="1183">
        <f t="shared" si="1"/>
        <v>0</v>
      </c>
      <c r="H26" s="1127"/>
      <c r="I26" s="1183">
        <f t="shared" si="2"/>
        <v>0</v>
      </c>
      <c r="J26" s="1127"/>
      <c r="K26" s="1183">
        <f t="shared" si="3"/>
        <v>0</v>
      </c>
      <c r="L26" s="1127"/>
      <c r="M26" s="1183">
        <f t="shared" si="4"/>
        <v>0</v>
      </c>
      <c r="N26" s="1127"/>
      <c r="O26" s="1183">
        <f t="shared" si="5"/>
        <v>0</v>
      </c>
      <c r="P26" s="1127"/>
      <c r="Q26" s="1183">
        <f t="shared" si="6"/>
        <v>0</v>
      </c>
      <c r="R26" s="1127"/>
      <c r="S26" s="1183">
        <f t="shared" si="7"/>
        <v>0</v>
      </c>
      <c r="T26" s="1127"/>
      <c r="U26" s="1183">
        <f t="shared" si="8"/>
        <v>0</v>
      </c>
      <c r="V26" s="1127"/>
      <c r="W26" s="1183">
        <f t="shared" si="9"/>
        <v>0</v>
      </c>
      <c r="X26" s="1127"/>
      <c r="Y26" s="1183">
        <f t="shared" si="10"/>
        <v>0</v>
      </c>
      <c r="Z26" s="1127"/>
      <c r="AA26" s="1183">
        <f t="shared" si="11"/>
        <v>0</v>
      </c>
      <c r="AB26" s="1127"/>
      <c r="AC26" s="1183">
        <f t="shared" si="12"/>
        <v>0</v>
      </c>
      <c r="AD26" s="1805">
        <f t="shared" si="13"/>
        <v>0</v>
      </c>
      <c r="AE26" s="2567"/>
    </row>
    <row r="27" spans="1:31" s="1143" customFormat="1">
      <c r="A27" s="1174" t="s">
        <v>201</v>
      </c>
      <c r="B27" s="1129" t="s">
        <v>202</v>
      </c>
      <c r="C27" s="1128"/>
      <c r="D27" s="1127"/>
      <c r="E27" s="1183">
        <f t="shared" si="0"/>
        <v>0</v>
      </c>
      <c r="F27" s="1127"/>
      <c r="G27" s="1183">
        <f t="shared" si="1"/>
        <v>0</v>
      </c>
      <c r="H27" s="1127"/>
      <c r="I27" s="1183">
        <f t="shared" si="2"/>
        <v>0</v>
      </c>
      <c r="J27" s="1127"/>
      <c r="K27" s="1183">
        <f t="shared" si="3"/>
        <v>0</v>
      </c>
      <c r="L27" s="1127"/>
      <c r="M27" s="1183">
        <f t="shared" si="4"/>
        <v>0</v>
      </c>
      <c r="N27" s="1127"/>
      <c r="O27" s="1183">
        <f t="shared" si="5"/>
        <v>0</v>
      </c>
      <c r="P27" s="1127"/>
      <c r="Q27" s="1183">
        <f t="shared" si="6"/>
        <v>0</v>
      </c>
      <c r="R27" s="1127"/>
      <c r="S27" s="1183">
        <f t="shared" si="7"/>
        <v>0</v>
      </c>
      <c r="T27" s="1127"/>
      <c r="U27" s="1183">
        <f t="shared" si="8"/>
        <v>0</v>
      </c>
      <c r="V27" s="1127"/>
      <c r="W27" s="1183">
        <f t="shared" si="9"/>
        <v>0</v>
      </c>
      <c r="X27" s="1127"/>
      <c r="Y27" s="1183">
        <f t="shared" si="10"/>
        <v>0</v>
      </c>
      <c r="Z27" s="1127"/>
      <c r="AA27" s="1183">
        <f t="shared" si="11"/>
        <v>0</v>
      </c>
      <c r="AB27" s="1127"/>
      <c r="AC27" s="1183">
        <f t="shared" si="12"/>
        <v>0</v>
      </c>
      <c r="AD27" s="1805">
        <f t="shared" si="13"/>
        <v>0</v>
      </c>
      <c r="AE27" s="2567"/>
    </row>
    <row r="28" spans="1:31" s="1143" customFormat="1">
      <c r="A28" s="1175" t="s">
        <v>203</v>
      </c>
      <c r="B28" s="1126" t="s">
        <v>204</v>
      </c>
      <c r="C28" s="1130"/>
      <c r="D28" s="1127"/>
      <c r="E28" s="1183">
        <f t="shared" si="0"/>
        <v>0</v>
      </c>
      <c r="F28" s="1127"/>
      <c r="G28" s="1183">
        <f t="shared" si="1"/>
        <v>0</v>
      </c>
      <c r="H28" s="1127"/>
      <c r="I28" s="1183">
        <f t="shared" si="2"/>
        <v>0</v>
      </c>
      <c r="J28" s="1127"/>
      <c r="K28" s="1183">
        <f t="shared" si="3"/>
        <v>0</v>
      </c>
      <c r="L28" s="1127"/>
      <c r="M28" s="1183">
        <f t="shared" si="4"/>
        <v>0</v>
      </c>
      <c r="N28" s="1127"/>
      <c r="O28" s="1183">
        <f t="shared" si="5"/>
        <v>0</v>
      </c>
      <c r="P28" s="1127"/>
      <c r="Q28" s="1183">
        <f t="shared" si="6"/>
        <v>0</v>
      </c>
      <c r="R28" s="1127"/>
      <c r="S28" s="1183">
        <f t="shared" si="7"/>
        <v>0</v>
      </c>
      <c r="T28" s="1127"/>
      <c r="U28" s="1183">
        <f t="shared" si="8"/>
        <v>0</v>
      </c>
      <c r="V28" s="1127"/>
      <c r="W28" s="1183">
        <f t="shared" si="9"/>
        <v>0</v>
      </c>
      <c r="X28" s="1127"/>
      <c r="Y28" s="1183">
        <f t="shared" si="10"/>
        <v>0</v>
      </c>
      <c r="Z28" s="1127"/>
      <c r="AA28" s="1183">
        <f t="shared" si="11"/>
        <v>0</v>
      </c>
      <c r="AB28" s="1127"/>
      <c r="AC28" s="1183">
        <f t="shared" si="12"/>
        <v>0</v>
      </c>
      <c r="AD28" s="1805">
        <f t="shared" si="13"/>
        <v>0</v>
      </c>
      <c r="AE28" s="2567"/>
    </row>
    <row r="29" spans="1:31" s="1143" customFormat="1">
      <c r="A29" s="1175" t="s">
        <v>205</v>
      </c>
      <c r="B29" s="1126" t="s">
        <v>206</v>
      </c>
      <c r="C29" s="1130"/>
      <c r="D29" s="1127"/>
      <c r="E29" s="1183">
        <f t="shared" si="0"/>
        <v>0</v>
      </c>
      <c r="F29" s="1127"/>
      <c r="G29" s="1183">
        <f t="shared" si="1"/>
        <v>0</v>
      </c>
      <c r="H29" s="1127"/>
      <c r="I29" s="1183">
        <f t="shared" si="2"/>
        <v>0</v>
      </c>
      <c r="J29" s="1127"/>
      <c r="K29" s="1183">
        <f t="shared" si="3"/>
        <v>0</v>
      </c>
      <c r="L29" s="1127"/>
      <c r="M29" s="1183">
        <f t="shared" si="4"/>
        <v>0</v>
      </c>
      <c r="N29" s="1127"/>
      <c r="O29" s="1183">
        <f t="shared" si="5"/>
        <v>0</v>
      </c>
      <c r="P29" s="1127"/>
      <c r="Q29" s="1183">
        <f t="shared" si="6"/>
        <v>0</v>
      </c>
      <c r="R29" s="1127"/>
      <c r="S29" s="1183">
        <f t="shared" si="7"/>
        <v>0</v>
      </c>
      <c r="T29" s="1127"/>
      <c r="U29" s="1183">
        <f t="shared" si="8"/>
        <v>0</v>
      </c>
      <c r="V29" s="1127"/>
      <c r="W29" s="1183">
        <f t="shared" si="9"/>
        <v>0</v>
      </c>
      <c r="X29" s="1127"/>
      <c r="Y29" s="1183">
        <f t="shared" si="10"/>
        <v>0</v>
      </c>
      <c r="Z29" s="1127"/>
      <c r="AA29" s="1183">
        <f t="shared" si="11"/>
        <v>0</v>
      </c>
      <c r="AB29" s="1127"/>
      <c r="AC29" s="1183">
        <f t="shared" si="12"/>
        <v>0</v>
      </c>
      <c r="AD29" s="1805">
        <f t="shared" si="13"/>
        <v>0</v>
      </c>
      <c r="AE29" s="2567"/>
    </row>
    <row r="30" spans="1:31">
      <c r="A30" s="1123" t="s">
        <v>207</v>
      </c>
    </row>
  </sheetData>
  <mergeCells count="17">
    <mergeCell ref="L8:M8"/>
    <mergeCell ref="A1:B1"/>
    <mergeCell ref="E1:G1"/>
    <mergeCell ref="H1:I1"/>
    <mergeCell ref="M1:P1"/>
    <mergeCell ref="N8:O8"/>
    <mergeCell ref="D8:E8"/>
    <mergeCell ref="F8:G8"/>
    <mergeCell ref="H8:I8"/>
    <mergeCell ref="J8:K8"/>
    <mergeCell ref="AB8:AC8"/>
    <mergeCell ref="P8:Q8"/>
    <mergeCell ref="R8:S8"/>
    <mergeCell ref="T8:U8"/>
    <mergeCell ref="V8:W8"/>
    <mergeCell ref="X8:Y8"/>
    <mergeCell ref="Z8:AA8"/>
  </mergeCells>
  <pageMargins left="0.7" right="0.7" top="0.75" bottom="0.75" header="0.3" footer="0.3"/>
  <pageSetup paperSize="8" scale="76" fitToWidth="0" fitToHeight="0" orientation="landscape" horizontalDpi="1200" verticalDpi="1200" r:id="rId1"/>
  <headerFooter>
    <oddHeader>&amp;CTable 4B - Cause of Death (Child)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view="pageLayout" topLeftCell="A28" zoomScale="59" zoomScaleNormal="100" zoomScalePageLayoutView="59" workbookViewId="0">
      <selection activeCell="R10" sqref="R10:R55"/>
    </sheetView>
  </sheetViews>
  <sheetFormatPr defaultColWidth="9.140625" defaultRowHeight="15"/>
  <cols>
    <col min="1" max="1" width="32.28515625" style="1145" customWidth="1"/>
    <col min="2" max="2" width="10.7109375" style="1099" customWidth="1"/>
    <col min="3" max="6" width="19.42578125" style="1099" customWidth="1"/>
    <col min="7" max="7" width="27.85546875" style="1143" customWidth="1"/>
    <col min="8" max="8" width="10.140625" style="1099" customWidth="1"/>
    <col min="9" max="10" width="10.28515625" style="1099" customWidth="1"/>
    <col min="11" max="18" width="8.85546875" style="1099" customWidth="1"/>
    <col min="19" max="16384" width="9.140625" style="1099"/>
  </cols>
  <sheetData>
    <row r="1" spans="1:18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18" ht="21">
      <c r="A4" s="1164" t="s">
        <v>361</v>
      </c>
    </row>
    <row r="5" spans="1:18" ht="21">
      <c r="A5" s="1141" t="s">
        <v>154</v>
      </c>
    </row>
    <row r="6" spans="1:18">
      <c r="K6" s="3588" t="s">
        <v>360</v>
      </c>
      <c r="L6" s="3588"/>
      <c r="M6" s="3588"/>
      <c r="N6" s="3588"/>
      <c r="O6" s="3588"/>
      <c r="P6" s="3588"/>
      <c r="Q6" s="3588"/>
      <c r="R6" s="3588"/>
    </row>
    <row r="7" spans="1:18" ht="15" customHeight="1">
      <c r="B7" s="1162"/>
      <c r="C7" s="1163"/>
      <c r="D7" s="1163"/>
      <c r="E7" s="1163"/>
      <c r="F7" s="1163"/>
      <c r="G7" s="1105"/>
      <c r="H7" s="3591" t="s">
        <v>359</v>
      </c>
      <c r="I7" s="3593" t="s">
        <v>358</v>
      </c>
      <c r="J7" s="3594"/>
      <c r="K7" s="3597" t="s">
        <v>357</v>
      </c>
      <c r="L7" s="3597"/>
      <c r="M7" s="3597"/>
      <c r="N7" s="3597"/>
      <c r="O7" s="3588" t="s">
        <v>356</v>
      </c>
      <c r="P7" s="3588"/>
      <c r="Q7" s="3588"/>
      <c r="R7" s="3588"/>
    </row>
    <row r="8" spans="1:18">
      <c r="B8" s="1162"/>
      <c r="C8" s="3589" t="s">
        <v>355</v>
      </c>
      <c r="D8" s="3589"/>
      <c r="E8" s="3589" t="s">
        <v>354</v>
      </c>
      <c r="F8" s="3589"/>
      <c r="G8" s="1161"/>
      <c r="H8" s="3592"/>
      <c r="I8" s="3595"/>
      <c r="J8" s="3596"/>
      <c r="K8" s="3590" t="s">
        <v>353</v>
      </c>
      <c r="L8" s="3590"/>
      <c r="M8" s="3590" t="s">
        <v>352</v>
      </c>
      <c r="N8" s="3590"/>
      <c r="O8" s="3590" t="s">
        <v>353</v>
      </c>
      <c r="P8" s="3590"/>
      <c r="Q8" s="3590" t="s">
        <v>352</v>
      </c>
      <c r="R8" s="3590"/>
    </row>
    <row r="9" spans="1:18" ht="25.5">
      <c r="A9" s="1138" t="s">
        <v>351</v>
      </c>
      <c r="B9" s="1137" t="s">
        <v>157</v>
      </c>
      <c r="C9" s="1160" t="s">
        <v>350</v>
      </c>
      <c r="D9" s="1160" t="s">
        <v>349</v>
      </c>
      <c r="E9" s="1160" t="s">
        <v>350</v>
      </c>
      <c r="F9" s="1160" t="s">
        <v>349</v>
      </c>
      <c r="G9" s="1140" t="s">
        <v>348</v>
      </c>
      <c r="H9" s="1140" t="s">
        <v>21</v>
      </c>
      <c r="I9" s="1160" t="s">
        <v>160</v>
      </c>
      <c r="J9" s="1160" t="s">
        <v>161</v>
      </c>
      <c r="K9" s="1160" t="s">
        <v>160</v>
      </c>
      <c r="L9" s="1160" t="s">
        <v>161</v>
      </c>
      <c r="M9" s="1160" t="s">
        <v>160</v>
      </c>
      <c r="N9" s="1160" t="s">
        <v>161</v>
      </c>
      <c r="O9" s="1160" t="s">
        <v>160</v>
      </c>
      <c r="P9" s="1160" t="s">
        <v>161</v>
      </c>
      <c r="Q9" s="1160" t="s">
        <v>160</v>
      </c>
      <c r="R9" s="1160" t="s">
        <v>161</v>
      </c>
    </row>
    <row r="10" spans="1:18">
      <c r="A10" s="1155" t="s">
        <v>347</v>
      </c>
      <c r="B10" s="1155" t="s">
        <v>346</v>
      </c>
      <c r="C10" s="1155" t="s">
        <v>345</v>
      </c>
      <c r="D10" s="1155">
        <v>740</v>
      </c>
      <c r="E10" s="1155" t="s">
        <v>339</v>
      </c>
      <c r="F10" s="1155" t="s">
        <v>338</v>
      </c>
      <c r="G10" s="1159"/>
      <c r="H10" s="1157"/>
      <c r="I10" s="1157"/>
      <c r="J10" s="2575">
        <f>IF($H10=0, 0, I10/$H10*100)</f>
        <v>0</v>
      </c>
      <c r="K10" s="1157"/>
      <c r="L10" s="2575">
        <f>IF($H10=0, 0, K10/$H10*100)</f>
        <v>0</v>
      </c>
      <c r="M10" s="2569"/>
      <c r="N10" s="2575">
        <f>IF($H10=0, 0, M10/$H10*100)</f>
        <v>0</v>
      </c>
      <c r="O10" s="2569"/>
      <c r="P10" s="2575">
        <f>IF($H10=0, 0, O10/$H10*100)</f>
        <v>0</v>
      </c>
      <c r="Q10" s="2569"/>
      <c r="R10" s="2575">
        <f>IF($H10=0, 0, Q10/$H10*100)</f>
        <v>0</v>
      </c>
    </row>
    <row r="11" spans="1:18">
      <c r="A11" s="1147" t="s">
        <v>344</v>
      </c>
      <c r="B11" s="1147" t="s">
        <v>343</v>
      </c>
      <c r="C11" s="1155" t="s">
        <v>342</v>
      </c>
      <c r="D11" s="1155">
        <v>7420</v>
      </c>
      <c r="E11" s="1155" t="s">
        <v>339</v>
      </c>
      <c r="F11" s="1155" t="s">
        <v>341</v>
      </c>
      <c r="G11" s="1158"/>
      <c r="H11" s="1157"/>
      <c r="I11" s="1157"/>
      <c r="J11" s="2575">
        <f t="shared" ref="J11:J55" si="0">IF(H11=0, 0, I11/H11*100)</f>
        <v>0</v>
      </c>
      <c r="K11" s="1157"/>
      <c r="L11" s="2575">
        <f t="shared" ref="L11:L54" si="1">IF($H11=0, 0, K11/$H11*100)</f>
        <v>0</v>
      </c>
      <c r="M11" s="2569"/>
      <c r="N11" s="2575">
        <f t="shared" ref="N11:N55" si="2">IF($H11=0, 0, M11/$H11*100)</f>
        <v>0</v>
      </c>
      <c r="O11" s="2569"/>
      <c r="P11" s="2575">
        <f t="shared" ref="P11:P55" si="3">IF($H11=0, 0, O11/$H11*100)</f>
        <v>0</v>
      </c>
      <c r="Q11" s="2569"/>
      <c r="R11" s="2575">
        <f t="shared" ref="R11:R55" si="4">IF($H11=0, 0, Q11/$H11*100)</f>
        <v>0</v>
      </c>
    </row>
    <row r="12" spans="1:18" ht="26.25">
      <c r="A12" s="1131" t="s">
        <v>164</v>
      </c>
      <c r="B12" s="1156" t="s">
        <v>165</v>
      </c>
      <c r="C12" s="1155" t="s">
        <v>340</v>
      </c>
      <c r="D12" s="1155">
        <v>741</v>
      </c>
      <c r="E12" s="1155" t="s">
        <v>339</v>
      </c>
      <c r="F12" s="1155" t="s">
        <v>338</v>
      </c>
      <c r="G12" s="1128" t="s">
        <v>166</v>
      </c>
      <c r="H12" s="1149"/>
      <c r="I12" s="1149"/>
      <c r="J12" s="2575">
        <f t="shared" si="0"/>
        <v>0</v>
      </c>
      <c r="K12" s="1149"/>
      <c r="L12" s="2575">
        <f t="shared" si="1"/>
        <v>0</v>
      </c>
      <c r="M12" s="2569"/>
      <c r="N12" s="2575">
        <f t="shared" si="2"/>
        <v>0</v>
      </c>
      <c r="O12" s="2569"/>
      <c r="P12" s="2575">
        <f t="shared" si="3"/>
        <v>0</v>
      </c>
      <c r="Q12" s="2569"/>
      <c r="R12" s="2575">
        <f t="shared" si="4"/>
        <v>0</v>
      </c>
    </row>
    <row r="13" spans="1:18">
      <c r="A13" s="1131" t="s">
        <v>167</v>
      </c>
      <c r="B13" s="1147" t="s">
        <v>168</v>
      </c>
      <c r="C13" s="1133" t="s">
        <v>337</v>
      </c>
      <c r="D13" s="1133">
        <v>7423</v>
      </c>
      <c r="E13" s="1133" t="s">
        <v>337</v>
      </c>
      <c r="F13" s="1133">
        <v>7423</v>
      </c>
      <c r="G13" s="1130"/>
      <c r="H13" s="1149"/>
      <c r="I13" s="1149"/>
      <c r="J13" s="2575">
        <f t="shared" si="0"/>
        <v>0</v>
      </c>
      <c r="K13" s="1149"/>
      <c r="L13" s="2575">
        <f t="shared" si="1"/>
        <v>0</v>
      </c>
      <c r="M13" s="2570"/>
      <c r="N13" s="2575">
        <f t="shared" si="2"/>
        <v>0</v>
      </c>
      <c r="O13" s="2570"/>
      <c r="P13" s="2575">
        <f t="shared" si="3"/>
        <v>0</v>
      </c>
      <c r="Q13" s="2570"/>
      <c r="R13" s="2575">
        <f t="shared" si="4"/>
        <v>0</v>
      </c>
    </row>
    <row r="14" spans="1:18">
      <c r="A14" s="1131" t="s">
        <v>336</v>
      </c>
      <c r="B14" s="1147" t="s">
        <v>335</v>
      </c>
      <c r="C14" s="1133" t="s">
        <v>334</v>
      </c>
      <c r="D14" s="1133">
        <v>7421</v>
      </c>
      <c r="E14" s="1133" t="s">
        <v>334</v>
      </c>
      <c r="F14" s="1133">
        <v>7421</v>
      </c>
      <c r="G14" s="1128"/>
      <c r="H14" s="1149"/>
      <c r="I14" s="1149"/>
      <c r="J14" s="2575">
        <f t="shared" si="0"/>
        <v>0</v>
      </c>
      <c r="K14" s="1149"/>
      <c r="L14" s="2575">
        <f t="shared" si="1"/>
        <v>0</v>
      </c>
      <c r="M14" s="2570"/>
      <c r="N14" s="2575">
        <f t="shared" si="2"/>
        <v>0</v>
      </c>
      <c r="O14" s="2570"/>
      <c r="P14" s="2575">
        <f t="shared" si="3"/>
        <v>0</v>
      </c>
      <c r="Q14" s="2570"/>
      <c r="R14" s="2575">
        <f t="shared" si="4"/>
        <v>0</v>
      </c>
    </row>
    <row r="15" spans="1:18">
      <c r="A15" s="1131" t="s">
        <v>333</v>
      </c>
      <c r="B15" s="1147" t="s">
        <v>332</v>
      </c>
      <c r="C15" s="1131" t="s">
        <v>331</v>
      </c>
      <c r="D15" s="1131">
        <v>74226</v>
      </c>
      <c r="E15" s="1131" t="s">
        <v>330</v>
      </c>
      <c r="F15" s="1131">
        <v>742</v>
      </c>
      <c r="G15" s="1128"/>
      <c r="H15" s="1149"/>
      <c r="I15" s="1149"/>
      <c r="J15" s="2575">
        <f t="shared" si="0"/>
        <v>0</v>
      </c>
      <c r="K15" s="1149"/>
      <c r="L15" s="2575">
        <f t="shared" si="1"/>
        <v>0</v>
      </c>
      <c r="M15" s="2570"/>
      <c r="N15" s="2575">
        <f t="shared" si="2"/>
        <v>0</v>
      </c>
      <c r="O15" s="2570"/>
      <c r="P15" s="2575">
        <f t="shared" si="3"/>
        <v>0</v>
      </c>
      <c r="Q15" s="2570"/>
      <c r="R15" s="2575">
        <f t="shared" si="4"/>
        <v>0</v>
      </c>
    </row>
    <row r="16" spans="1:18">
      <c r="A16" s="1134" t="s">
        <v>169</v>
      </c>
      <c r="B16" s="1153" t="s">
        <v>170</v>
      </c>
      <c r="C16" s="1131" t="s">
        <v>329</v>
      </c>
      <c r="D16" s="1131" t="s">
        <v>328</v>
      </c>
      <c r="E16" s="1131" t="s">
        <v>329</v>
      </c>
      <c r="F16" s="1131" t="s">
        <v>328</v>
      </c>
      <c r="G16" s="1130"/>
      <c r="H16" s="1149"/>
      <c r="I16" s="1149"/>
      <c r="J16" s="2575">
        <f t="shared" si="0"/>
        <v>0</v>
      </c>
      <c r="K16" s="1149"/>
      <c r="L16" s="2575">
        <f t="shared" si="1"/>
        <v>0</v>
      </c>
      <c r="M16" s="2570"/>
      <c r="N16" s="2575">
        <f t="shared" si="2"/>
        <v>0</v>
      </c>
      <c r="O16" s="2570"/>
      <c r="P16" s="2575">
        <f t="shared" si="3"/>
        <v>0</v>
      </c>
      <c r="Q16" s="2570"/>
      <c r="R16" s="2575">
        <f t="shared" si="4"/>
        <v>0</v>
      </c>
    </row>
    <row r="17" spans="1:18" ht="77.25">
      <c r="A17" s="1134" t="s">
        <v>171</v>
      </c>
      <c r="B17" s="1153" t="s">
        <v>172</v>
      </c>
      <c r="C17" s="1133" t="s">
        <v>284</v>
      </c>
      <c r="D17" s="1133" t="s">
        <v>283</v>
      </c>
      <c r="E17" s="1133" t="s">
        <v>284</v>
      </c>
      <c r="F17" s="1133" t="s">
        <v>283</v>
      </c>
      <c r="G17" s="1130"/>
      <c r="H17" s="1149"/>
      <c r="I17" s="1149"/>
      <c r="J17" s="2575">
        <f t="shared" si="0"/>
        <v>0</v>
      </c>
      <c r="K17" s="1149"/>
      <c r="L17" s="2575">
        <f t="shared" si="1"/>
        <v>0</v>
      </c>
      <c r="M17" s="2570"/>
      <c r="N17" s="2575">
        <f t="shared" si="2"/>
        <v>0</v>
      </c>
      <c r="O17" s="2570"/>
      <c r="P17" s="2575">
        <f t="shared" si="3"/>
        <v>0</v>
      </c>
      <c r="Q17" s="2570"/>
      <c r="R17" s="2575">
        <f t="shared" si="4"/>
        <v>0</v>
      </c>
    </row>
    <row r="18" spans="1:18" ht="77.25">
      <c r="A18" s="1131" t="s">
        <v>327</v>
      </c>
      <c r="B18" s="1147" t="s">
        <v>326</v>
      </c>
      <c r="C18" s="1131" t="s">
        <v>325</v>
      </c>
      <c r="D18" s="1131">
        <v>74500</v>
      </c>
      <c r="E18" s="1133" t="s">
        <v>284</v>
      </c>
      <c r="F18" s="1133" t="s">
        <v>283</v>
      </c>
      <c r="G18" s="1130"/>
      <c r="H18" s="1149"/>
      <c r="I18" s="1149"/>
      <c r="J18" s="2575">
        <f t="shared" si="0"/>
        <v>0</v>
      </c>
      <c r="K18" s="1149"/>
      <c r="L18" s="2575">
        <f t="shared" si="1"/>
        <v>0</v>
      </c>
      <c r="M18" s="2570"/>
      <c r="N18" s="2575">
        <f t="shared" si="2"/>
        <v>0</v>
      </c>
      <c r="O18" s="2570"/>
      <c r="P18" s="2575">
        <f t="shared" si="3"/>
        <v>0</v>
      </c>
      <c r="Q18" s="2570"/>
      <c r="R18" s="2575">
        <f t="shared" si="4"/>
        <v>0</v>
      </c>
    </row>
    <row r="19" spans="1:18" ht="77.25">
      <c r="A19" s="1131" t="s">
        <v>324</v>
      </c>
      <c r="B19" s="1147" t="s">
        <v>323</v>
      </c>
      <c r="C19" s="1131" t="s">
        <v>322</v>
      </c>
      <c r="D19" s="1131" t="s">
        <v>321</v>
      </c>
      <c r="E19" s="1133" t="s">
        <v>284</v>
      </c>
      <c r="F19" s="1133" t="s">
        <v>283</v>
      </c>
      <c r="G19" s="1128"/>
      <c r="H19" s="1149"/>
      <c r="I19" s="1149"/>
      <c r="J19" s="2575">
        <f t="shared" si="0"/>
        <v>0</v>
      </c>
      <c r="K19" s="1149"/>
      <c r="L19" s="2575">
        <f t="shared" si="1"/>
        <v>0</v>
      </c>
      <c r="M19" s="2570"/>
      <c r="N19" s="2575">
        <f t="shared" si="2"/>
        <v>0</v>
      </c>
      <c r="O19" s="2570"/>
      <c r="P19" s="2575">
        <f t="shared" si="3"/>
        <v>0</v>
      </c>
      <c r="Q19" s="2570"/>
      <c r="R19" s="2575">
        <f t="shared" si="4"/>
        <v>0</v>
      </c>
    </row>
    <row r="20" spans="1:18" ht="77.25">
      <c r="A20" s="1131" t="s">
        <v>173</v>
      </c>
      <c r="B20" s="1147" t="s">
        <v>174</v>
      </c>
      <c r="C20" s="1131" t="s">
        <v>320</v>
      </c>
      <c r="D20" s="1131">
        <v>74510</v>
      </c>
      <c r="E20" s="1133" t="s">
        <v>284</v>
      </c>
      <c r="F20" s="1133" t="s">
        <v>283</v>
      </c>
      <c r="G20" s="1128" t="s">
        <v>175</v>
      </c>
      <c r="H20" s="1149"/>
      <c r="I20" s="1149"/>
      <c r="J20" s="2575">
        <f t="shared" si="0"/>
        <v>0</v>
      </c>
      <c r="K20" s="1149"/>
      <c r="L20" s="2575">
        <f t="shared" si="1"/>
        <v>0</v>
      </c>
      <c r="M20" s="2570"/>
      <c r="N20" s="2575">
        <f t="shared" si="2"/>
        <v>0</v>
      </c>
      <c r="O20" s="2570"/>
      <c r="P20" s="2575">
        <f t="shared" si="3"/>
        <v>0</v>
      </c>
      <c r="Q20" s="2570"/>
      <c r="R20" s="2575">
        <f t="shared" si="4"/>
        <v>0</v>
      </c>
    </row>
    <row r="21" spans="1:18" ht="77.25">
      <c r="A21" s="1131" t="s">
        <v>319</v>
      </c>
      <c r="B21" s="1147" t="s">
        <v>318</v>
      </c>
      <c r="C21" s="1131" t="s">
        <v>317</v>
      </c>
      <c r="D21" s="1131">
        <v>7453</v>
      </c>
      <c r="E21" s="1133" t="s">
        <v>284</v>
      </c>
      <c r="F21" s="1133" t="s">
        <v>283</v>
      </c>
      <c r="G21" s="1130"/>
      <c r="H21" s="1149"/>
      <c r="I21" s="1149"/>
      <c r="J21" s="2575">
        <f t="shared" si="0"/>
        <v>0</v>
      </c>
      <c r="K21" s="1149"/>
      <c r="L21" s="2575">
        <f t="shared" si="1"/>
        <v>0</v>
      </c>
      <c r="M21" s="2570"/>
      <c r="N21" s="2575">
        <f t="shared" si="2"/>
        <v>0</v>
      </c>
      <c r="O21" s="2570"/>
      <c r="P21" s="2575">
        <f t="shared" si="3"/>
        <v>0</v>
      </c>
      <c r="Q21" s="2570"/>
      <c r="R21" s="2575">
        <f t="shared" si="4"/>
        <v>0</v>
      </c>
    </row>
    <row r="22" spans="1:18" ht="26.25">
      <c r="A22" s="1131" t="s">
        <v>176</v>
      </c>
      <c r="B22" s="1147" t="s">
        <v>177</v>
      </c>
      <c r="C22" s="1131" t="s">
        <v>316</v>
      </c>
      <c r="D22" s="1131">
        <v>7454</v>
      </c>
      <c r="E22" s="1131" t="s">
        <v>314</v>
      </c>
      <c r="F22" s="1131">
        <v>745</v>
      </c>
      <c r="G22" s="1128" t="s">
        <v>178</v>
      </c>
      <c r="H22" s="1149"/>
      <c r="I22" s="1149"/>
      <c r="J22" s="2575">
        <f t="shared" si="0"/>
        <v>0</v>
      </c>
      <c r="K22" s="1149"/>
      <c r="L22" s="2575">
        <f t="shared" si="1"/>
        <v>0</v>
      </c>
      <c r="M22" s="2570"/>
      <c r="N22" s="2575">
        <f t="shared" si="2"/>
        <v>0</v>
      </c>
      <c r="O22" s="2570"/>
      <c r="P22" s="2575">
        <f t="shared" si="3"/>
        <v>0</v>
      </c>
      <c r="Q22" s="2570"/>
      <c r="R22" s="2575">
        <f t="shared" si="4"/>
        <v>0</v>
      </c>
    </row>
    <row r="23" spans="1:18" ht="26.25">
      <c r="A23" s="1131" t="s">
        <v>179</v>
      </c>
      <c r="B23" s="1147" t="s">
        <v>180</v>
      </c>
      <c r="C23" s="1131" t="s">
        <v>315</v>
      </c>
      <c r="D23" s="1131">
        <v>7455</v>
      </c>
      <c r="E23" s="1131" t="s">
        <v>314</v>
      </c>
      <c r="F23" s="1131">
        <v>745</v>
      </c>
      <c r="G23" s="1128" t="s">
        <v>181</v>
      </c>
      <c r="H23" s="1149"/>
      <c r="I23" s="1149"/>
      <c r="J23" s="2575">
        <f t="shared" si="0"/>
        <v>0</v>
      </c>
      <c r="K23" s="1149"/>
      <c r="L23" s="2575">
        <f t="shared" si="1"/>
        <v>0</v>
      </c>
      <c r="M23" s="2570"/>
      <c r="N23" s="2575">
        <f t="shared" si="2"/>
        <v>0</v>
      </c>
      <c r="O23" s="2570"/>
      <c r="P23" s="2575">
        <f t="shared" si="3"/>
        <v>0</v>
      </c>
      <c r="Q23" s="2570"/>
      <c r="R23" s="2575">
        <f t="shared" si="4"/>
        <v>0</v>
      </c>
    </row>
    <row r="24" spans="1:18" ht="77.25">
      <c r="A24" s="1131" t="s">
        <v>182</v>
      </c>
      <c r="B24" s="1147" t="s">
        <v>183</v>
      </c>
      <c r="C24" s="1131" t="s">
        <v>313</v>
      </c>
      <c r="D24" s="1131">
        <v>7456</v>
      </c>
      <c r="E24" s="1133" t="s">
        <v>284</v>
      </c>
      <c r="F24" s="1133" t="s">
        <v>283</v>
      </c>
      <c r="G24" s="1130"/>
      <c r="H24" s="1149"/>
      <c r="I24" s="1149"/>
      <c r="J24" s="2575">
        <f t="shared" si="0"/>
        <v>0</v>
      </c>
      <c r="K24" s="1149"/>
      <c r="L24" s="2575">
        <f t="shared" si="1"/>
        <v>0</v>
      </c>
      <c r="M24" s="2570"/>
      <c r="N24" s="2575">
        <f t="shared" si="2"/>
        <v>0</v>
      </c>
      <c r="O24" s="2570"/>
      <c r="P24" s="2575">
        <f t="shared" si="3"/>
        <v>0</v>
      </c>
      <c r="Q24" s="2570"/>
      <c r="R24" s="2575">
        <f t="shared" si="4"/>
        <v>0</v>
      </c>
    </row>
    <row r="25" spans="1:18" ht="77.25">
      <c r="A25" s="1131" t="s">
        <v>184</v>
      </c>
      <c r="B25" s="1147" t="s">
        <v>185</v>
      </c>
      <c r="C25" s="1131" t="s">
        <v>312</v>
      </c>
      <c r="D25" s="1131">
        <v>7452</v>
      </c>
      <c r="E25" s="1133" t="s">
        <v>284</v>
      </c>
      <c r="F25" s="1133" t="s">
        <v>283</v>
      </c>
      <c r="G25" s="1128"/>
      <c r="H25" s="1149"/>
      <c r="I25" s="1149"/>
      <c r="J25" s="2575">
        <f t="shared" si="0"/>
        <v>0</v>
      </c>
      <c r="K25" s="1149"/>
      <c r="L25" s="2575">
        <f t="shared" si="1"/>
        <v>0</v>
      </c>
      <c r="M25" s="2570"/>
      <c r="N25" s="2575">
        <f t="shared" si="2"/>
        <v>0</v>
      </c>
      <c r="O25" s="2570"/>
      <c r="P25" s="2575">
        <f t="shared" si="3"/>
        <v>0</v>
      </c>
      <c r="Q25" s="2570"/>
      <c r="R25" s="2575">
        <f t="shared" si="4"/>
        <v>0</v>
      </c>
    </row>
    <row r="26" spans="1:18" ht="26.25">
      <c r="A26" s="1131" t="s">
        <v>311</v>
      </c>
      <c r="B26" s="1147" t="s">
        <v>310</v>
      </c>
      <c r="C26" s="1131" t="s">
        <v>309</v>
      </c>
      <c r="D26" s="1154">
        <v>74601</v>
      </c>
      <c r="E26" s="1131" t="s">
        <v>309</v>
      </c>
      <c r="F26" s="1154" t="s">
        <v>308</v>
      </c>
      <c r="G26" s="1128" t="s">
        <v>307</v>
      </c>
      <c r="H26" s="1149"/>
      <c r="I26" s="1149"/>
      <c r="J26" s="2575">
        <f t="shared" si="0"/>
        <v>0</v>
      </c>
      <c r="K26" s="1149"/>
      <c r="L26" s="2575">
        <f t="shared" si="1"/>
        <v>0</v>
      </c>
      <c r="M26" s="2570"/>
      <c r="N26" s="2575">
        <f t="shared" si="2"/>
        <v>0</v>
      </c>
      <c r="O26" s="2570"/>
      <c r="P26" s="2575">
        <f t="shared" si="3"/>
        <v>0</v>
      </c>
      <c r="Q26" s="2570"/>
      <c r="R26" s="2575">
        <f t="shared" si="4"/>
        <v>0</v>
      </c>
    </row>
    <row r="27" spans="1:18" ht="77.25">
      <c r="A27" s="1131" t="s">
        <v>306</v>
      </c>
      <c r="B27" s="1147" t="s">
        <v>305</v>
      </c>
      <c r="C27" s="1131" t="s">
        <v>304</v>
      </c>
      <c r="D27" s="1154">
        <v>74600</v>
      </c>
      <c r="E27" s="1133" t="s">
        <v>284</v>
      </c>
      <c r="F27" s="1133" t="s">
        <v>283</v>
      </c>
      <c r="G27" s="1128"/>
      <c r="H27" s="1149"/>
      <c r="I27" s="1149"/>
      <c r="J27" s="2575">
        <f t="shared" si="0"/>
        <v>0</v>
      </c>
      <c r="K27" s="1149"/>
      <c r="L27" s="2575">
        <f t="shared" si="1"/>
        <v>0</v>
      </c>
      <c r="M27" s="2570"/>
      <c r="N27" s="2575">
        <f t="shared" si="2"/>
        <v>0</v>
      </c>
      <c r="O27" s="2570"/>
      <c r="P27" s="2575">
        <f t="shared" si="3"/>
        <v>0</v>
      </c>
      <c r="Q27" s="2570"/>
      <c r="R27" s="2575">
        <f t="shared" si="4"/>
        <v>0</v>
      </c>
    </row>
    <row r="28" spans="1:18" ht="77.25">
      <c r="A28" s="1131" t="s">
        <v>303</v>
      </c>
      <c r="B28" s="1147" t="s">
        <v>302</v>
      </c>
      <c r="C28" s="1131" t="s">
        <v>301</v>
      </c>
      <c r="D28" s="1131">
        <v>7463</v>
      </c>
      <c r="E28" s="1133" t="s">
        <v>284</v>
      </c>
      <c r="F28" s="1133" t="s">
        <v>283</v>
      </c>
      <c r="G28" s="1128" t="s">
        <v>296</v>
      </c>
      <c r="H28" s="1149"/>
      <c r="I28" s="1149"/>
      <c r="J28" s="2575">
        <f t="shared" si="0"/>
        <v>0</v>
      </c>
      <c r="K28" s="1149"/>
      <c r="L28" s="2575">
        <f t="shared" si="1"/>
        <v>0</v>
      </c>
      <c r="M28" s="2570"/>
      <c r="N28" s="2575">
        <f t="shared" si="2"/>
        <v>0</v>
      </c>
      <c r="O28" s="2570"/>
      <c r="P28" s="2575">
        <f t="shared" si="3"/>
        <v>0</v>
      </c>
      <c r="Q28" s="2570"/>
      <c r="R28" s="2575">
        <f t="shared" si="4"/>
        <v>0</v>
      </c>
    </row>
    <row r="29" spans="1:18">
      <c r="A29" s="1147" t="s">
        <v>300</v>
      </c>
      <c r="B29" s="1147" t="s">
        <v>299</v>
      </c>
      <c r="C29" s="1147" t="s">
        <v>298</v>
      </c>
      <c r="D29" s="1147" t="s">
        <v>297</v>
      </c>
      <c r="E29" s="1147" t="s">
        <v>298</v>
      </c>
      <c r="F29" s="1147" t="s">
        <v>297</v>
      </c>
      <c r="G29" s="1128" t="s">
        <v>296</v>
      </c>
      <c r="H29" s="1149"/>
      <c r="I29" s="1149"/>
      <c r="J29" s="2575">
        <f t="shared" si="0"/>
        <v>0</v>
      </c>
      <c r="K29" s="1149"/>
      <c r="L29" s="2575">
        <f t="shared" si="1"/>
        <v>0</v>
      </c>
      <c r="M29" s="2570"/>
      <c r="N29" s="2575">
        <f t="shared" si="2"/>
        <v>0</v>
      </c>
      <c r="O29" s="2570"/>
      <c r="P29" s="2575">
        <f t="shared" si="3"/>
        <v>0</v>
      </c>
      <c r="Q29" s="2570"/>
      <c r="R29" s="2575">
        <f t="shared" si="4"/>
        <v>0</v>
      </c>
    </row>
    <row r="30" spans="1:18" ht="77.25">
      <c r="A30" s="1131" t="s">
        <v>295</v>
      </c>
      <c r="B30" s="1147" t="s">
        <v>294</v>
      </c>
      <c r="C30" s="1131" t="s">
        <v>293</v>
      </c>
      <c r="D30" s="1131">
        <v>7467</v>
      </c>
      <c r="E30" s="1133" t="s">
        <v>284</v>
      </c>
      <c r="F30" s="1133" t="s">
        <v>283</v>
      </c>
      <c r="G30" s="1130"/>
      <c r="H30" s="1149"/>
      <c r="I30" s="1149"/>
      <c r="J30" s="2575">
        <f t="shared" si="0"/>
        <v>0</v>
      </c>
      <c r="K30" s="1149"/>
      <c r="L30" s="2575">
        <f t="shared" si="1"/>
        <v>0</v>
      </c>
      <c r="M30" s="2570"/>
      <c r="N30" s="2575">
        <f t="shared" si="2"/>
        <v>0</v>
      </c>
      <c r="O30" s="2570"/>
      <c r="P30" s="2575">
        <f t="shared" si="3"/>
        <v>0</v>
      </c>
      <c r="Q30" s="2570"/>
      <c r="R30" s="2575">
        <f t="shared" si="4"/>
        <v>0</v>
      </c>
    </row>
    <row r="31" spans="1:18" ht="77.25">
      <c r="A31" s="1131" t="s">
        <v>292</v>
      </c>
      <c r="B31" s="1147" t="s">
        <v>291</v>
      </c>
      <c r="C31" s="1131" t="s">
        <v>290</v>
      </c>
      <c r="D31" s="1131">
        <v>7461</v>
      </c>
      <c r="E31" s="1133" t="s">
        <v>284</v>
      </c>
      <c r="F31" s="1133" t="s">
        <v>283</v>
      </c>
      <c r="G31" s="1128"/>
      <c r="H31" s="1149"/>
      <c r="I31" s="1149"/>
      <c r="J31" s="2575">
        <f t="shared" si="0"/>
        <v>0</v>
      </c>
      <c r="K31" s="1149"/>
      <c r="L31" s="2575">
        <f t="shared" si="1"/>
        <v>0</v>
      </c>
      <c r="M31" s="2570"/>
      <c r="N31" s="2575">
        <f t="shared" si="2"/>
        <v>0</v>
      </c>
      <c r="O31" s="2570"/>
      <c r="P31" s="2575">
        <f t="shared" si="3"/>
        <v>0</v>
      </c>
      <c r="Q31" s="2570"/>
      <c r="R31" s="2575">
        <f t="shared" si="4"/>
        <v>0</v>
      </c>
    </row>
    <row r="32" spans="1:18" ht="77.25">
      <c r="A32" s="1131" t="s">
        <v>186</v>
      </c>
      <c r="B32" s="1147" t="s">
        <v>187</v>
      </c>
      <c r="C32" s="1131" t="s">
        <v>289</v>
      </c>
      <c r="D32" s="1131">
        <v>7471</v>
      </c>
      <c r="E32" s="1133" t="s">
        <v>284</v>
      </c>
      <c r="F32" s="1133" t="s">
        <v>283</v>
      </c>
      <c r="G32" s="1130"/>
      <c r="H32" s="1149"/>
      <c r="I32" s="1149"/>
      <c r="J32" s="2575">
        <f t="shared" si="0"/>
        <v>0</v>
      </c>
      <c r="K32" s="1149"/>
      <c r="L32" s="2575">
        <f t="shared" si="1"/>
        <v>0</v>
      </c>
      <c r="M32" s="2570"/>
      <c r="N32" s="2575">
        <f t="shared" si="2"/>
        <v>0</v>
      </c>
      <c r="O32" s="2570"/>
      <c r="P32" s="2575">
        <f t="shared" si="3"/>
        <v>0</v>
      </c>
      <c r="Q32" s="2570"/>
      <c r="R32" s="2575">
        <f t="shared" si="4"/>
        <v>0</v>
      </c>
    </row>
    <row r="33" spans="1:18" ht="77.25">
      <c r="A33" s="1131" t="s">
        <v>288</v>
      </c>
      <c r="B33" s="1147" t="s">
        <v>287</v>
      </c>
      <c r="C33" s="1131" t="s">
        <v>286</v>
      </c>
      <c r="D33" s="1131" t="s">
        <v>285</v>
      </c>
      <c r="E33" s="1133" t="s">
        <v>284</v>
      </c>
      <c r="F33" s="1133" t="s">
        <v>283</v>
      </c>
      <c r="G33" s="1130"/>
      <c r="H33" s="1149"/>
      <c r="I33" s="1149"/>
      <c r="J33" s="2575">
        <f t="shared" si="0"/>
        <v>0</v>
      </c>
      <c r="K33" s="1149"/>
      <c r="L33" s="2575">
        <f t="shared" si="1"/>
        <v>0</v>
      </c>
      <c r="M33" s="2570"/>
      <c r="N33" s="2575">
        <f t="shared" si="2"/>
        <v>0</v>
      </c>
      <c r="O33" s="2570"/>
      <c r="P33" s="2575">
        <f t="shared" si="3"/>
        <v>0</v>
      </c>
      <c r="Q33" s="2570"/>
      <c r="R33" s="2575">
        <f t="shared" si="4"/>
        <v>0</v>
      </c>
    </row>
    <row r="34" spans="1:18" ht="25.5">
      <c r="A34" s="1131" t="s">
        <v>282</v>
      </c>
      <c r="B34" s="1147" t="s">
        <v>281</v>
      </c>
      <c r="C34" s="1131" t="s">
        <v>280</v>
      </c>
      <c r="D34" s="1131">
        <v>7470</v>
      </c>
      <c r="E34" s="1131" t="s">
        <v>280</v>
      </c>
      <c r="F34" s="1131">
        <v>7470</v>
      </c>
      <c r="G34" s="1130"/>
      <c r="H34" s="1149"/>
      <c r="I34" s="1149"/>
      <c r="J34" s="2575">
        <f t="shared" si="0"/>
        <v>0</v>
      </c>
      <c r="K34" s="1149"/>
      <c r="L34" s="2575">
        <f t="shared" si="1"/>
        <v>0</v>
      </c>
      <c r="M34" s="2570"/>
      <c r="N34" s="2575">
        <f t="shared" si="2"/>
        <v>0</v>
      </c>
      <c r="O34" s="2570"/>
      <c r="P34" s="2575">
        <f t="shared" si="3"/>
        <v>0</v>
      </c>
      <c r="Q34" s="2570"/>
      <c r="R34" s="2575">
        <f t="shared" si="4"/>
        <v>0</v>
      </c>
    </row>
    <row r="35" spans="1:18">
      <c r="A35" s="1131" t="s">
        <v>279</v>
      </c>
      <c r="B35" s="1147" t="s">
        <v>278</v>
      </c>
      <c r="C35" s="1131" t="s">
        <v>277</v>
      </c>
      <c r="D35" s="1131">
        <v>7480</v>
      </c>
      <c r="E35" s="1131" t="s">
        <v>276</v>
      </c>
      <c r="F35" s="1131">
        <v>748</v>
      </c>
      <c r="G35" s="1130"/>
      <c r="H35" s="1149"/>
      <c r="I35" s="1149"/>
      <c r="J35" s="2575">
        <f t="shared" si="0"/>
        <v>0</v>
      </c>
      <c r="K35" s="1149"/>
      <c r="L35" s="2575">
        <f t="shared" si="1"/>
        <v>0</v>
      </c>
      <c r="M35" s="2570"/>
      <c r="N35" s="2575">
        <f t="shared" si="2"/>
        <v>0</v>
      </c>
      <c r="O35" s="2570"/>
      <c r="P35" s="2575">
        <f t="shared" si="3"/>
        <v>0</v>
      </c>
      <c r="Q35" s="2570"/>
      <c r="R35" s="2575">
        <f t="shared" si="4"/>
        <v>0</v>
      </c>
    </row>
    <row r="36" spans="1:18">
      <c r="A36" s="1131" t="s">
        <v>275</v>
      </c>
      <c r="B36" s="1147" t="s">
        <v>274</v>
      </c>
      <c r="C36" s="1131" t="s">
        <v>273</v>
      </c>
      <c r="D36" s="1131">
        <v>74869</v>
      </c>
      <c r="E36" s="1131" t="s">
        <v>272</v>
      </c>
      <c r="F36" s="1131">
        <v>748</v>
      </c>
      <c r="G36" s="1130"/>
      <c r="H36" s="1149"/>
      <c r="I36" s="1149"/>
      <c r="J36" s="2575">
        <f t="shared" si="0"/>
        <v>0</v>
      </c>
      <c r="K36" s="1149"/>
      <c r="L36" s="2575">
        <f t="shared" si="1"/>
        <v>0</v>
      </c>
      <c r="M36" s="2570"/>
      <c r="N36" s="2575">
        <f t="shared" si="2"/>
        <v>0</v>
      </c>
      <c r="O36" s="2570"/>
      <c r="P36" s="2575">
        <f t="shared" si="3"/>
        <v>0</v>
      </c>
      <c r="Q36" s="2570"/>
      <c r="R36" s="2575">
        <f t="shared" si="4"/>
        <v>0</v>
      </c>
    </row>
    <row r="37" spans="1:18">
      <c r="A37" s="1131" t="s">
        <v>188</v>
      </c>
      <c r="B37" s="1147" t="s">
        <v>189</v>
      </c>
      <c r="C37" s="1131" t="s">
        <v>271</v>
      </c>
      <c r="D37" s="1131" t="s">
        <v>270</v>
      </c>
      <c r="E37" s="1131" t="s">
        <v>268</v>
      </c>
      <c r="F37" s="1131" t="s">
        <v>267</v>
      </c>
      <c r="G37" s="1130"/>
      <c r="H37" s="1149"/>
      <c r="I37" s="1149"/>
      <c r="J37" s="2575">
        <f t="shared" si="0"/>
        <v>0</v>
      </c>
      <c r="K37" s="1149"/>
      <c r="L37" s="2575">
        <f t="shared" si="1"/>
        <v>0</v>
      </c>
      <c r="M37" s="2570"/>
      <c r="N37" s="2575">
        <f t="shared" si="2"/>
        <v>0</v>
      </c>
      <c r="O37" s="2570"/>
      <c r="P37" s="2575">
        <f t="shared" si="3"/>
        <v>0</v>
      </c>
      <c r="Q37" s="2570"/>
      <c r="R37" s="2575">
        <f t="shared" si="4"/>
        <v>0</v>
      </c>
    </row>
    <row r="38" spans="1:18">
      <c r="A38" s="1131" t="s">
        <v>190</v>
      </c>
      <c r="B38" s="1147" t="s">
        <v>191</v>
      </c>
      <c r="C38" s="1131" t="s">
        <v>269</v>
      </c>
      <c r="D38" s="1131">
        <v>7490</v>
      </c>
      <c r="E38" s="1131" t="s">
        <v>268</v>
      </c>
      <c r="F38" s="1131" t="s">
        <v>267</v>
      </c>
      <c r="G38" s="1130"/>
      <c r="H38" s="1149"/>
      <c r="I38" s="1149"/>
      <c r="J38" s="2575">
        <f t="shared" si="0"/>
        <v>0</v>
      </c>
      <c r="K38" s="1149"/>
      <c r="L38" s="2575">
        <f t="shared" si="1"/>
        <v>0</v>
      </c>
      <c r="M38" s="2570"/>
      <c r="N38" s="2575">
        <f t="shared" si="2"/>
        <v>0</v>
      </c>
      <c r="O38" s="2570"/>
      <c r="P38" s="2575">
        <f t="shared" si="3"/>
        <v>0</v>
      </c>
      <c r="Q38" s="2570"/>
      <c r="R38" s="2575">
        <f t="shared" si="4"/>
        <v>0</v>
      </c>
    </row>
    <row r="39" spans="1:18" ht="25.5">
      <c r="A39" s="1131" t="s">
        <v>192</v>
      </c>
      <c r="B39" s="1147" t="s">
        <v>193</v>
      </c>
      <c r="C39" s="1131" t="s">
        <v>266</v>
      </c>
      <c r="D39" s="1131" t="s">
        <v>265</v>
      </c>
      <c r="E39" s="1131" t="s">
        <v>253</v>
      </c>
      <c r="F39" s="1131" t="s">
        <v>252</v>
      </c>
      <c r="G39" s="1130"/>
      <c r="H39" s="1149"/>
      <c r="I39" s="1149"/>
      <c r="J39" s="2575">
        <f t="shared" si="0"/>
        <v>0</v>
      </c>
      <c r="K39" s="1149"/>
      <c r="L39" s="2575">
        <f t="shared" si="1"/>
        <v>0</v>
      </c>
      <c r="M39" s="2570"/>
      <c r="N39" s="2575">
        <f t="shared" si="2"/>
        <v>0</v>
      </c>
      <c r="O39" s="2570"/>
      <c r="P39" s="2575">
        <f t="shared" si="3"/>
        <v>0</v>
      </c>
      <c r="Q39" s="2570"/>
      <c r="R39" s="2575">
        <f t="shared" si="4"/>
        <v>0</v>
      </c>
    </row>
    <row r="40" spans="1:18">
      <c r="A40" s="1131" t="s">
        <v>264</v>
      </c>
      <c r="B40" s="1147" t="s">
        <v>263</v>
      </c>
      <c r="C40" s="1131" t="s">
        <v>262</v>
      </c>
      <c r="D40" s="1131">
        <v>75110</v>
      </c>
      <c r="E40" s="1131" t="s">
        <v>253</v>
      </c>
      <c r="F40" s="1131" t="s">
        <v>252</v>
      </c>
      <c r="G40" s="1130"/>
      <c r="H40" s="1149"/>
      <c r="I40" s="1149"/>
      <c r="J40" s="2575">
        <f t="shared" si="0"/>
        <v>0</v>
      </c>
      <c r="K40" s="1149"/>
      <c r="L40" s="2575">
        <f t="shared" si="1"/>
        <v>0</v>
      </c>
      <c r="M40" s="2570"/>
      <c r="N40" s="2575">
        <f t="shared" si="2"/>
        <v>0</v>
      </c>
      <c r="O40" s="2570"/>
      <c r="P40" s="2575">
        <f t="shared" si="3"/>
        <v>0</v>
      </c>
      <c r="Q40" s="2570"/>
      <c r="R40" s="2575">
        <f t="shared" si="4"/>
        <v>0</v>
      </c>
    </row>
    <row r="41" spans="1:18">
      <c r="A41" s="1131" t="s">
        <v>261</v>
      </c>
      <c r="B41" s="1147" t="s">
        <v>260</v>
      </c>
      <c r="C41" s="1131" t="s">
        <v>259</v>
      </c>
      <c r="D41" s="1131" t="s">
        <v>258</v>
      </c>
      <c r="E41" s="1131" t="s">
        <v>253</v>
      </c>
      <c r="F41" s="1131" t="s">
        <v>252</v>
      </c>
      <c r="G41" s="1128"/>
      <c r="H41" s="1149"/>
      <c r="I41" s="1149"/>
      <c r="J41" s="2575">
        <f t="shared" si="0"/>
        <v>0</v>
      </c>
      <c r="K41" s="1149"/>
      <c r="L41" s="2575">
        <f t="shared" si="1"/>
        <v>0</v>
      </c>
      <c r="M41" s="2570"/>
      <c r="N41" s="2575">
        <f t="shared" si="2"/>
        <v>0</v>
      </c>
      <c r="O41" s="2570"/>
      <c r="P41" s="2575">
        <f t="shared" si="3"/>
        <v>0</v>
      </c>
      <c r="Q41" s="2570"/>
      <c r="R41" s="2575">
        <f t="shared" si="4"/>
        <v>0</v>
      </c>
    </row>
    <row r="42" spans="1:18">
      <c r="A42" s="1131" t="s">
        <v>257</v>
      </c>
      <c r="B42" s="1147" t="s">
        <v>256</v>
      </c>
      <c r="C42" s="1131" t="s">
        <v>255</v>
      </c>
      <c r="D42" s="1131" t="s">
        <v>254</v>
      </c>
      <c r="E42" s="1131" t="s">
        <v>253</v>
      </c>
      <c r="F42" s="1131" t="s">
        <v>252</v>
      </c>
      <c r="G42" s="1128" t="s">
        <v>196</v>
      </c>
      <c r="H42" s="1149"/>
      <c r="I42" s="1149"/>
      <c r="J42" s="2575">
        <f t="shared" si="0"/>
        <v>0</v>
      </c>
      <c r="K42" s="1149"/>
      <c r="L42" s="2575">
        <f t="shared" si="1"/>
        <v>0</v>
      </c>
      <c r="M42" s="2570"/>
      <c r="N42" s="2575">
        <f t="shared" si="2"/>
        <v>0</v>
      </c>
      <c r="O42" s="2570"/>
      <c r="P42" s="2575">
        <f t="shared" si="3"/>
        <v>0</v>
      </c>
      <c r="Q42" s="2570"/>
      <c r="R42" s="2575">
        <f t="shared" si="4"/>
        <v>0</v>
      </c>
    </row>
    <row r="43" spans="1:18">
      <c r="A43" s="1131" t="s">
        <v>251</v>
      </c>
      <c r="B43" s="1147" t="s">
        <v>250</v>
      </c>
      <c r="C43" s="1131" t="s">
        <v>249</v>
      </c>
      <c r="D43" s="1131">
        <v>75165</v>
      </c>
      <c r="E43" s="1131" t="s">
        <v>248</v>
      </c>
      <c r="F43" s="1131" t="s">
        <v>247</v>
      </c>
      <c r="G43" s="1128"/>
      <c r="H43" s="1149"/>
      <c r="I43" s="1149"/>
      <c r="J43" s="2575">
        <f t="shared" si="0"/>
        <v>0</v>
      </c>
      <c r="K43" s="1149"/>
      <c r="L43" s="2575">
        <f t="shared" si="1"/>
        <v>0</v>
      </c>
      <c r="M43" s="2570"/>
      <c r="N43" s="2575">
        <f t="shared" si="2"/>
        <v>0</v>
      </c>
      <c r="O43" s="2570"/>
      <c r="P43" s="2575">
        <f t="shared" si="3"/>
        <v>0</v>
      </c>
      <c r="Q43" s="2570"/>
      <c r="R43" s="2575">
        <f t="shared" si="4"/>
        <v>0</v>
      </c>
    </row>
    <row r="44" spans="1:18">
      <c r="A44" s="1131" t="s">
        <v>194</v>
      </c>
      <c r="B44" s="1147" t="s">
        <v>195</v>
      </c>
      <c r="C44" s="1131" t="s">
        <v>246</v>
      </c>
      <c r="D44" s="1131">
        <v>75661</v>
      </c>
      <c r="E44" s="1131" t="s">
        <v>245</v>
      </c>
      <c r="F44" s="1131">
        <v>7566</v>
      </c>
      <c r="G44" s="1128" t="s">
        <v>196</v>
      </c>
      <c r="H44" s="1149"/>
      <c r="I44" s="1149"/>
      <c r="J44" s="2575">
        <f t="shared" si="0"/>
        <v>0</v>
      </c>
      <c r="K44" s="1149"/>
      <c r="L44" s="2575">
        <f t="shared" si="1"/>
        <v>0</v>
      </c>
      <c r="M44" s="2570"/>
      <c r="N44" s="2575">
        <f t="shared" si="2"/>
        <v>0</v>
      </c>
      <c r="O44" s="2570"/>
      <c r="P44" s="2575">
        <f t="shared" si="3"/>
        <v>0</v>
      </c>
      <c r="Q44" s="2570"/>
      <c r="R44" s="2575">
        <f t="shared" si="4"/>
        <v>0</v>
      </c>
    </row>
    <row r="45" spans="1:18">
      <c r="A45" s="1131" t="s">
        <v>197</v>
      </c>
      <c r="B45" s="1147" t="s">
        <v>198</v>
      </c>
      <c r="C45" s="1131" t="s">
        <v>244</v>
      </c>
      <c r="D45" s="1131">
        <v>75671</v>
      </c>
      <c r="E45" s="1131" t="s">
        <v>240</v>
      </c>
      <c r="F45" s="1131" t="s">
        <v>239</v>
      </c>
      <c r="G45" s="1128" t="s">
        <v>196</v>
      </c>
      <c r="H45" s="1149"/>
      <c r="I45" s="1149"/>
      <c r="J45" s="2575">
        <f t="shared" si="0"/>
        <v>0</v>
      </c>
      <c r="K45" s="1149"/>
      <c r="L45" s="2575">
        <f t="shared" si="1"/>
        <v>0</v>
      </c>
      <c r="M45" s="2570"/>
      <c r="N45" s="2575">
        <f t="shared" si="2"/>
        <v>0</v>
      </c>
      <c r="O45" s="2570"/>
      <c r="P45" s="2575">
        <f t="shared" si="3"/>
        <v>0</v>
      </c>
      <c r="Q45" s="2570"/>
      <c r="R45" s="2575">
        <f t="shared" si="4"/>
        <v>0</v>
      </c>
    </row>
    <row r="46" spans="1:18">
      <c r="A46" s="1131" t="s">
        <v>243</v>
      </c>
      <c r="B46" s="1147" t="s">
        <v>242</v>
      </c>
      <c r="C46" s="1131" t="s">
        <v>241</v>
      </c>
      <c r="D46" s="1131">
        <v>75670</v>
      </c>
      <c r="E46" s="1131" t="s">
        <v>240</v>
      </c>
      <c r="F46" s="1131" t="s">
        <v>239</v>
      </c>
      <c r="G46" s="1130"/>
      <c r="H46" s="1149"/>
      <c r="I46" s="1149"/>
      <c r="J46" s="2575">
        <f t="shared" si="0"/>
        <v>0</v>
      </c>
      <c r="K46" s="1149"/>
      <c r="L46" s="2575">
        <f t="shared" si="1"/>
        <v>0</v>
      </c>
      <c r="M46" s="2570"/>
      <c r="N46" s="2575">
        <f t="shared" si="2"/>
        <v>0</v>
      </c>
      <c r="O46" s="2570"/>
      <c r="P46" s="2575">
        <f t="shared" si="3"/>
        <v>0</v>
      </c>
      <c r="Q46" s="2570"/>
      <c r="R46" s="2575">
        <f t="shared" si="4"/>
        <v>0</v>
      </c>
    </row>
    <row r="47" spans="1:18">
      <c r="A47" s="1131" t="s">
        <v>238</v>
      </c>
      <c r="B47" s="1147" t="s">
        <v>237</v>
      </c>
      <c r="C47" s="1131" t="s">
        <v>236</v>
      </c>
      <c r="D47" s="1131">
        <v>75300</v>
      </c>
      <c r="E47" s="1131" t="s">
        <v>234</v>
      </c>
      <c r="F47" s="1131" t="s">
        <v>233</v>
      </c>
      <c r="G47" s="1130"/>
      <c r="H47" s="1149"/>
      <c r="I47" s="1149"/>
      <c r="J47" s="2575">
        <f t="shared" si="0"/>
        <v>0</v>
      </c>
      <c r="K47" s="1149"/>
      <c r="L47" s="2575">
        <f t="shared" si="1"/>
        <v>0</v>
      </c>
      <c r="M47" s="2570"/>
      <c r="N47" s="2575">
        <f t="shared" si="2"/>
        <v>0</v>
      </c>
      <c r="O47" s="2570"/>
      <c r="P47" s="2575">
        <f t="shared" si="3"/>
        <v>0</v>
      </c>
      <c r="Q47" s="2570"/>
      <c r="R47" s="2575">
        <f t="shared" si="4"/>
        <v>0</v>
      </c>
    </row>
    <row r="48" spans="1:18">
      <c r="A48" s="1131" t="s">
        <v>199</v>
      </c>
      <c r="B48" s="1147" t="s">
        <v>200</v>
      </c>
      <c r="C48" s="1131" t="s">
        <v>235</v>
      </c>
      <c r="D48" s="1131">
        <v>75316</v>
      </c>
      <c r="E48" s="1131" t="s">
        <v>234</v>
      </c>
      <c r="F48" s="1131" t="s">
        <v>233</v>
      </c>
      <c r="G48" s="1130"/>
      <c r="H48" s="1149"/>
      <c r="I48" s="1149"/>
      <c r="J48" s="2575">
        <f t="shared" si="0"/>
        <v>0</v>
      </c>
      <c r="K48" s="1149"/>
      <c r="L48" s="2575">
        <f t="shared" si="1"/>
        <v>0</v>
      </c>
      <c r="M48" s="2570"/>
      <c r="N48" s="2575">
        <f t="shared" si="2"/>
        <v>0</v>
      </c>
      <c r="O48" s="2570"/>
      <c r="P48" s="2575">
        <f t="shared" si="3"/>
        <v>0</v>
      </c>
      <c r="Q48" s="2570"/>
      <c r="R48" s="2575">
        <f t="shared" si="4"/>
        <v>0</v>
      </c>
    </row>
    <row r="49" spans="1:18">
      <c r="A49" s="1131" t="s">
        <v>232</v>
      </c>
      <c r="B49" s="1147" t="s">
        <v>231</v>
      </c>
      <c r="C49" s="1131" t="s">
        <v>230</v>
      </c>
      <c r="D49" s="1131">
        <v>75320</v>
      </c>
      <c r="E49" s="1131" t="s">
        <v>229</v>
      </c>
      <c r="F49" s="1131">
        <v>7532</v>
      </c>
      <c r="G49" s="1130"/>
      <c r="H49" s="1149"/>
      <c r="I49" s="1149"/>
      <c r="J49" s="2575">
        <f t="shared" si="0"/>
        <v>0</v>
      </c>
      <c r="K49" s="1149"/>
      <c r="L49" s="2575">
        <f t="shared" si="1"/>
        <v>0</v>
      </c>
      <c r="M49" s="2570"/>
      <c r="N49" s="2575">
        <f t="shared" si="2"/>
        <v>0</v>
      </c>
      <c r="O49" s="2570"/>
      <c r="P49" s="2575">
        <f t="shared" si="3"/>
        <v>0</v>
      </c>
      <c r="Q49" s="2570"/>
      <c r="R49" s="2575">
        <f t="shared" si="4"/>
        <v>0</v>
      </c>
    </row>
    <row r="50" spans="1:18">
      <c r="A50" s="1153" t="s">
        <v>228</v>
      </c>
      <c r="B50" s="1153" t="s">
        <v>227</v>
      </c>
      <c r="C50" s="1131" t="s">
        <v>226</v>
      </c>
      <c r="D50" s="1131" t="s">
        <v>225</v>
      </c>
      <c r="E50" s="1131" t="s">
        <v>226</v>
      </c>
      <c r="F50" s="1131" t="s">
        <v>225</v>
      </c>
      <c r="G50" s="1130"/>
      <c r="H50" s="1149"/>
      <c r="I50" s="1149"/>
      <c r="J50" s="2575">
        <f t="shared" si="0"/>
        <v>0</v>
      </c>
      <c r="K50" s="2570"/>
      <c r="L50" s="2575">
        <f t="shared" si="1"/>
        <v>0</v>
      </c>
      <c r="M50" s="2570"/>
      <c r="N50" s="2575">
        <f t="shared" si="2"/>
        <v>0</v>
      </c>
      <c r="O50" s="2570"/>
      <c r="P50" s="2575">
        <f t="shared" si="3"/>
        <v>0</v>
      </c>
      <c r="Q50" s="2570"/>
      <c r="R50" s="2575">
        <f t="shared" si="4"/>
        <v>0</v>
      </c>
    </row>
    <row r="51" spans="1:18">
      <c r="A51" s="1131" t="s">
        <v>224</v>
      </c>
      <c r="B51" s="1147" t="s">
        <v>223</v>
      </c>
      <c r="C51" s="1131" t="s">
        <v>222</v>
      </c>
      <c r="D51" s="1131">
        <v>75600</v>
      </c>
      <c r="E51" s="1131" t="s">
        <v>221</v>
      </c>
      <c r="F51" s="1131">
        <v>756</v>
      </c>
      <c r="G51" s="1130"/>
      <c r="H51" s="1149"/>
      <c r="I51" s="1149"/>
      <c r="J51" s="2575">
        <f t="shared" si="0"/>
        <v>0</v>
      </c>
      <c r="K51" s="1149"/>
      <c r="L51" s="2575">
        <f t="shared" si="1"/>
        <v>0</v>
      </c>
      <c r="M51" s="2570"/>
      <c r="N51" s="2575">
        <f t="shared" si="2"/>
        <v>0</v>
      </c>
      <c r="O51" s="2570"/>
      <c r="P51" s="2575">
        <f t="shared" si="3"/>
        <v>0</v>
      </c>
      <c r="Q51" s="2570"/>
      <c r="R51" s="2575">
        <f t="shared" si="4"/>
        <v>0</v>
      </c>
    </row>
    <row r="52" spans="1:18">
      <c r="A52" s="1131" t="s">
        <v>220</v>
      </c>
      <c r="B52" s="1147" t="s">
        <v>219</v>
      </c>
      <c r="C52" s="1131" t="s">
        <v>218</v>
      </c>
      <c r="D52" s="1131">
        <v>759895</v>
      </c>
      <c r="E52" s="1131" t="s">
        <v>218</v>
      </c>
      <c r="F52" s="1131">
        <v>759895</v>
      </c>
      <c r="G52" s="1128"/>
      <c r="H52" s="1149"/>
      <c r="I52" s="1149"/>
      <c r="J52" s="2575">
        <f t="shared" si="0"/>
        <v>0</v>
      </c>
      <c r="K52" s="1149"/>
      <c r="L52" s="2575">
        <f t="shared" si="1"/>
        <v>0</v>
      </c>
      <c r="M52" s="2570"/>
      <c r="N52" s="2575">
        <f t="shared" si="2"/>
        <v>0</v>
      </c>
      <c r="O52" s="2570"/>
      <c r="P52" s="2575">
        <f t="shared" si="3"/>
        <v>0</v>
      </c>
      <c r="Q52" s="2570"/>
      <c r="R52" s="2575">
        <f t="shared" si="4"/>
        <v>0</v>
      </c>
    </row>
    <row r="53" spans="1:18">
      <c r="A53" s="1152" t="s">
        <v>217</v>
      </c>
      <c r="B53" s="1151" t="s">
        <v>202</v>
      </c>
      <c r="C53" s="1150" t="s">
        <v>216</v>
      </c>
      <c r="D53" s="1150">
        <v>7580</v>
      </c>
      <c r="E53" s="1150" t="s">
        <v>216</v>
      </c>
      <c r="F53" s="1150">
        <v>7580</v>
      </c>
      <c r="G53" s="1128"/>
      <c r="H53" s="1149"/>
      <c r="I53" s="1149"/>
      <c r="J53" s="2575">
        <f t="shared" si="0"/>
        <v>0</v>
      </c>
      <c r="K53" s="1149"/>
      <c r="L53" s="2575">
        <f t="shared" si="1"/>
        <v>0</v>
      </c>
      <c r="M53" s="2570"/>
      <c r="N53" s="2575">
        <f t="shared" si="2"/>
        <v>0</v>
      </c>
      <c r="O53" s="2570"/>
      <c r="P53" s="2575">
        <f t="shared" si="3"/>
        <v>0</v>
      </c>
      <c r="Q53" s="2570"/>
      <c r="R53" s="2575">
        <f t="shared" si="4"/>
        <v>0</v>
      </c>
    </row>
    <row r="54" spans="1:18">
      <c r="A54" s="1148" t="s">
        <v>203</v>
      </c>
      <c r="B54" s="1147" t="s">
        <v>204</v>
      </c>
      <c r="C54" s="1146" t="s">
        <v>215</v>
      </c>
      <c r="D54" s="1146">
        <v>7581</v>
      </c>
      <c r="E54" s="1146" t="s">
        <v>215</v>
      </c>
      <c r="F54" s="1146">
        <v>7581</v>
      </c>
      <c r="G54" s="1130"/>
      <c r="H54" s="1149"/>
      <c r="I54" s="1149"/>
      <c r="J54" s="2575">
        <f t="shared" si="0"/>
        <v>0</v>
      </c>
      <c r="K54" s="1149"/>
      <c r="L54" s="2575">
        <f t="shared" si="1"/>
        <v>0</v>
      </c>
      <c r="M54" s="2570"/>
      <c r="N54" s="2575">
        <f t="shared" si="2"/>
        <v>0</v>
      </c>
      <c r="O54" s="2570"/>
      <c r="P54" s="2575">
        <f t="shared" si="3"/>
        <v>0</v>
      </c>
      <c r="Q54" s="2570"/>
      <c r="R54" s="2575">
        <f t="shared" si="4"/>
        <v>0</v>
      </c>
    </row>
    <row r="55" spans="1:18">
      <c r="A55" s="1148" t="s">
        <v>205</v>
      </c>
      <c r="B55" s="1147" t="s">
        <v>206</v>
      </c>
      <c r="C55" s="1146" t="s">
        <v>214</v>
      </c>
      <c r="D55" s="1146">
        <v>7582</v>
      </c>
      <c r="E55" s="1146" t="s">
        <v>214</v>
      </c>
      <c r="F55" s="1146">
        <v>7582</v>
      </c>
      <c r="G55" s="1130"/>
      <c r="H55" s="1149"/>
      <c r="I55" s="1149"/>
      <c r="J55" s="2575">
        <f t="shared" si="0"/>
        <v>0</v>
      </c>
      <c r="K55" s="1149"/>
      <c r="L55" s="2575">
        <f>IF($H55=0, 0, K55/$H55*100)</f>
        <v>0</v>
      </c>
      <c r="M55" s="2570"/>
      <c r="N55" s="2575">
        <f t="shared" si="2"/>
        <v>0</v>
      </c>
      <c r="O55" s="2570"/>
      <c r="P55" s="2575">
        <f t="shared" si="3"/>
        <v>0</v>
      </c>
      <c r="Q55" s="2570"/>
      <c r="R55" s="2575">
        <f t="shared" si="4"/>
        <v>0</v>
      </c>
    </row>
  </sheetData>
  <mergeCells count="15">
    <mergeCell ref="C8:D8"/>
    <mergeCell ref="E8:F8"/>
    <mergeCell ref="K8:L8"/>
    <mergeCell ref="M8:N8"/>
    <mergeCell ref="O8:P8"/>
    <mergeCell ref="H7:H8"/>
    <mergeCell ref="I7:J8"/>
    <mergeCell ref="K7:N7"/>
    <mergeCell ref="O7:R7"/>
    <mergeCell ref="Q8:R8"/>
    <mergeCell ref="A1:B1"/>
    <mergeCell ref="E1:G1"/>
    <mergeCell ref="H1:I1"/>
    <mergeCell ref="M1:P1"/>
    <mergeCell ref="K6:R6"/>
  </mergeCells>
  <conditionalFormatting sqref="C10:F55">
    <cfRule type="containsText" dxfId="0" priority="1" operator="containsText" text="none">
      <formula>NOT(ISERROR(SEARCH("none",C10)))</formula>
    </cfRule>
  </conditionalFormatting>
  <pageMargins left="0.51181102362205" right="0.51181102362205" top="0.55118110236219997" bottom="0.55118110236219997" header="0.31496062992126" footer="0.31496062992126"/>
  <pageSetup paperSize="8" scale="79" fitToHeight="0" orientation="landscape" horizontalDpi="4294967293" r:id="rId1"/>
  <headerFooter>
    <oddHeader>&amp;CTable 4C - Cause of death accuracy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8"/>
  <sheetViews>
    <sheetView view="pageLayout" zoomScaleNormal="93" workbookViewId="0">
      <selection activeCell="J4" sqref="J4"/>
    </sheetView>
  </sheetViews>
  <sheetFormatPr defaultColWidth="9.140625" defaultRowHeight="15"/>
  <cols>
    <col min="1" max="1" width="13.28515625" style="1808" customWidth="1"/>
    <col min="2" max="2" width="14.28515625" style="1808" customWidth="1"/>
    <col min="3" max="3" width="9.85546875" style="1843" customWidth="1"/>
    <col min="4" max="4" width="39.85546875" style="1808" customWidth="1"/>
    <col min="5" max="5" width="8.28515625" style="1808" customWidth="1"/>
    <col min="6" max="11" width="7.140625" style="1808" customWidth="1"/>
    <col min="12" max="12" width="8.28515625" style="1808" customWidth="1"/>
    <col min="13" max="16" width="6.85546875" style="1808" customWidth="1"/>
    <col min="17" max="18" width="7.140625" style="1808" customWidth="1"/>
    <col min="19" max="21" width="7" style="1808" customWidth="1"/>
    <col min="22" max="22" width="8.28515625" style="1808" customWidth="1"/>
    <col min="23" max="23" width="6.42578125" style="1808" customWidth="1"/>
    <col min="24" max="24" width="7.28515625" style="1808" customWidth="1"/>
    <col min="25" max="25" width="6.140625" style="1808" customWidth="1"/>
    <col min="26" max="29" width="8.28515625" style="1808" customWidth="1"/>
    <col min="30" max="32" width="6.7109375" style="1808" customWidth="1"/>
    <col min="33" max="34" width="7.7109375" style="1808" customWidth="1"/>
    <col min="35" max="37" width="6.140625" style="1808" customWidth="1"/>
    <col min="38" max="16384" width="9.140625" style="1808"/>
  </cols>
  <sheetData>
    <row r="1" spans="1:37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7" ht="21">
      <c r="A4" s="1809" t="s">
        <v>363</v>
      </c>
      <c r="B4" s="1809"/>
      <c r="C4" s="1810"/>
      <c r="D4" s="1811"/>
    </row>
    <row r="5" spans="1:37" ht="21">
      <c r="A5" s="1812" t="s">
        <v>364</v>
      </c>
      <c r="B5" s="1812"/>
      <c r="C5" s="1810"/>
      <c r="D5" s="1811"/>
    </row>
    <row r="6" spans="1:37" ht="21.75" thickBot="1">
      <c r="A6" s="1812" t="s">
        <v>365</v>
      </c>
      <c r="B6" s="1812"/>
      <c r="C6" s="1810"/>
      <c r="D6" s="1811"/>
    </row>
    <row r="7" spans="1:37" ht="21.75" thickBot="1">
      <c r="A7" s="1812"/>
      <c r="B7" s="1812"/>
      <c r="C7" s="1810"/>
      <c r="D7" s="1813" t="s">
        <v>366</v>
      </c>
      <c r="E7" s="1814" t="s">
        <v>163</v>
      </c>
      <c r="F7" s="1815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6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</row>
    <row r="8" spans="1:37" s="1827" customFormat="1" ht="123.75" customHeight="1" thickBot="1">
      <c r="A8" s="3616" t="s">
        <v>370</v>
      </c>
      <c r="B8" s="3617"/>
      <c r="C8" s="3618"/>
      <c r="D8" s="1822" t="s">
        <v>371</v>
      </c>
      <c r="E8" s="1823" t="s">
        <v>372</v>
      </c>
      <c r="F8" s="1824" t="s">
        <v>373</v>
      </c>
      <c r="G8" s="1824" t="s">
        <v>374</v>
      </c>
      <c r="H8" s="1824" t="s">
        <v>375</v>
      </c>
      <c r="I8" s="1824" t="s">
        <v>376</v>
      </c>
      <c r="J8" s="1823" t="s">
        <v>169</v>
      </c>
      <c r="K8" s="1824" t="s">
        <v>171</v>
      </c>
      <c r="L8" s="1824" t="s">
        <v>173</v>
      </c>
      <c r="M8" s="1824" t="s">
        <v>176</v>
      </c>
      <c r="N8" s="1824" t="s">
        <v>179</v>
      </c>
      <c r="O8" s="1824" t="s">
        <v>182</v>
      </c>
      <c r="P8" s="1824" t="s">
        <v>184</v>
      </c>
      <c r="Q8" s="1824" t="s">
        <v>311</v>
      </c>
      <c r="R8" s="1824" t="s">
        <v>377</v>
      </c>
      <c r="S8" s="1824" t="s">
        <v>300</v>
      </c>
      <c r="T8" s="1824" t="s">
        <v>295</v>
      </c>
      <c r="U8" s="1824" t="s">
        <v>186</v>
      </c>
      <c r="V8" s="1824" t="s">
        <v>378</v>
      </c>
      <c r="W8" s="1824" t="s">
        <v>379</v>
      </c>
      <c r="X8" s="1825" t="s">
        <v>380</v>
      </c>
      <c r="Y8" s="1824" t="s">
        <v>190</v>
      </c>
      <c r="Z8" s="1826" t="s">
        <v>381</v>
      </c>
      <c r="AA8" s="1826" t="s">
        <v>264</v>
      </c>
      <c r="AB8" s="1826" t="s">
        <v>382</v>
      </c>
      <c r="AC8" s="1826" t="s">
        <v>383</v>
      </c>
      <c r="AD8" s="1824" t="s">
        <v>194</v>
      </c>
      <c r="AE8" s="1824" t="s">
        <v>197</v>
      </c>
      <c r="AF8" s="1824" t="s">
        <v>243</v>
      </c>
      <c r="AG8" s="1826" t="s">
        <v>384</v>
      </c>
      <c r="AH8" s="1826" t="s">
        <v>385</v>
      </c>
      <c r="AI8" s="1824" t="s">
        <v>386</v>
      </c>
      <c r="AJ8" s="1826" t="s">
        <v>387</v>
      </c>
      <c r="AK8" s="1824" t="s">
        <v>224</v>
      </c>
    </row>
    <row r="9" spans="1:37" s="1831" customFormat="1" ht="55.5" customHeight="1">
      <c r="A9" s="1828" t="s">
        <v>388</v>
      </c>
      <c r="B9" s="1828" t="s">
        <v>389</v>
      </c>
      <c r="C9" s="1828" t="s">
        <v>390</v>
      </c>
      <c r="D9" s="1829"/>
      <c r="E9" s="1830"/>
      <c r="F9" s="1830"/>
      <c r="G9" s="1830"/>
      <c r="H9" s="1830"/>
      <c r="I9" s="1830"/>
      <c r="J9" s="1830"/>
      <c r="K9" s="1830"/>
      <c r="L9" s="1830"/>
      <c r="M9" s="1830"/>
      <c r="N9" s="1830"/>
      <c r="O9" s="1830"/>
      <c r="P9" s="1830"/>
      <c r="Q9" s="1830"/>
      <c r="R9" s="1830"/>
      <c r="S9" s="1830"/>
      <c r="T9" s="1830"/>
      <c r="U9" s="1830"/>
      <c r="V9" s="1830"/>
      <c r="W9" s="1830"/>
      <c r="X9" s="1830"/>
      <c r="Y9" s="1830"/>
      <c r="Z9" s="1830"/>
      <c r="AA9" s="1830"/>
      <c r="AB9" s="1830"/>
      <c r="AC9" s="1830"/>
      <c r="AD9" s="1830"/>
      <c r="AE9" s="1830"/>
      <c r="AF9" s="1830"/>
      <c r="AG9" s="1830"/>
      <c r="AH9" s="1830"/>
      <c r="AI9" s="1830"/>
      <c r="AJ9" s="1830"/>
      <c r="AK9" s="1830"/>
    </row>
    <row r="10" spans="1:37" s="1831" customFormat="1" ht="15.75" customHeight="1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7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7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7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7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7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7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7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7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7" s="1837" customFormat="1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</row>
    <row r="36" spans="1:37" s="1837" customFormat="1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</row>
    <row r="37" spans="1:37" s="1837" customFormat="1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</row>
    <row r="38" spans="1:37" s="1837" customFormat="1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</row>
    <row r="39" spans="1:37" s="1837" customFormat="1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</row>
    <row r="40" spans="1:37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7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7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7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7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7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7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7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7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40" t="s">
        <v>469</v>
      </c>
      <c r="C80" s="1841"/>
      <c r="D80" s="1842"/>
      <c r="E80" s="1811"/>
      <c r="F80" s="1811"/>
      <c r="G80" s="1811"/>
      <c r="H80" s="1811"/>
      <c r="I80" s="1811"/>
      <c r="J80" s="1811"/>
      <c r="K80" s="1811"/>
      <c r="L80" s="1811"/>
      <c r="M80" s="1811"/>
      <c r="N80" s="1811"/>
      <c r="O80" s="1811"/>
      <c r="P80" s="1811"/>
      <c r="Q80" s="1811"/>
      <c r="R80" s="1811"/>
      <c r="S80" s="1811"/>
      <c r="T80" s="1811"/>
      <c r="U80" s="1811"/>
      <c r="V80" s="1811"/>
      <c r="W80" s="1811"/>
      <c r="X80" s="1811"/>
      <c r="Y80" s="1811"/>
      <c r="Z80" s="1811"/>
      <c r="AA80" s="1811"/>
      <c r="AB80" s="1811"/>
      <c r="AC80" s="1811"/>
      <c r="AD80" s="1811"/>
      <c r="AE80" s="1811"/>
      <c r="AF80" s="1811"/>
      <c r="AG80" s="1811"/>
      <c r="AH80" s="1811"/>
      <c r="AI80" s="1811"/>
      <c r="AJ80" s="1811"/>
      <c r="AK80" s="1811"/>
    </row>
    <row r="81" spans="1:37">
      <c r="A81" s="1840"/>
      <c r="C81" s="1841"/>
      <c r="D81" s="1842"/>
      <c r="E81" s="1811"/>
      <c r="F81" s="1811"/>
      <c r="G81" s="1811"/>
      <c r="H81" s="1811"/>
      <c r="I81" s="1811"/>
      <c r="J81" s="1811"/>
      <c r="K81" s="1811"/>
      <c r="L81" s="1811"/>
      <c r="M81" s="1811"/>
      <c r="N81" s="1811"/>
      <c r="O81" s="1811"/>
      <c r="P81" s="1811"/>
      <c r="Q81" s="1811"/>
      <c r="R81" s="1811"/>
      <c r="S81" s="1811"/>
      <c r="T81" s="1811"/>
      <c r="U81" s="1811"/>
      <c r="V81" s="1811"/>
      <c r="W81" s="1811"/>
      <c r="X81" s="1811"/>
      <c r="Y81" s="1811"/>
      <c r="Z81" s="1811"/>
      <c r="AA81" s="1811"/>
      <c r="AB81" s="1811"/>
      <c r="AC81" s="1811"/>
      <c r="AD81" s="1811"/>
      <c r="AE81" s="1811"/>
      <c r="AF81" s="1811"/>
      <c r="AG81" s="1811"/>
      <c r="AH81" s="1811"/>
      <c r="AI81" s="1811"/>
      <c r="AJ81" s="1811"/>
      <c r="AK81" s="1811"/>
    </row>
    <row r="82" spans="1:37" ht="21">
      <c r="A82" s="1812" t="s">
        <v>470</v>
      </c>
      <c r="B82" s="1812"/>
    </row>
    <row r="83" spans="1:37" ht="21.75" thickBot="1">
      <c r="A83" s="1812"/>
      <c r="B83" s="1812"/>
    </row>
    <row r="84" spans="1:37" s="1827" customFormat="1" ht="21.75" thickBot="1">
      <c r="A84" s="1812"/>
      <c r="B84" s="1812"/>
      <c r="C84" s="1810"/>
      <c r="D84" s="1813" t="s">
        <v>366</v>
      </c>
      <c r="E84" s="1814" t="s">
        <v>163</v>
      </c>
      <c r="F84" s="1815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6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</row>
    <row r="85" spans="1:37" s="1831" customFormat="1" ht="154.5" customHeight="1" thickBot="1">
      <c r="A85" s="3616" t="s">
        <v>370</v>
      </c>
      <c r="B85" s="3617"/>
      <c r="C85" s="3618"/>
      <c r="D85" s="1844" t="s">
        <v>371</v>
      </c>
      <c r="E85" s="1823" t="s">
        <v>372</v>
      </c>
      <c r="F85" s="1824" t="s">
        <v>373</v>
      </c>
      <c r="G85" s="1824" t="s">
        <v>374</v>
      </c>
      <c r="H85" s="1824" t="s">
        <v>375</v>
      </c>
      <c r="I85" s="1824" t="s">
        <v>376</v>
      </c>
      <c r="J85" s="1823" t="s">
        <v>169</v>
      </c>
      <c r="K85" s="1824" t="s">
        <v>171</v>
      </c>
      <c r="L85" s="1824" t="s">
        <v>173</v>
      </c>
      <c r="M85" s="1824" t="s">
        <v>176</v>
      </c>
      <c r="N85" s="1824" t="s">
        <v>179</v>
      </c>
      <c r="O85" s="1824" t="s">
        <v>182</v>
      </c>
      <c r="P85" s="1824" t="s">
        <v>184</v>
      </c>
      <c r="Q85" s="1824" t="s">
        <v>311</v>
      </c>
      <c r="R85" s="1824" t="s">
        <v>377</v>
      </c>
      <c r="S85" s="1824" t="s">
        <v>300</v>
      </c>
      <c r="T85" s="1824" t="s">
        <v>295</v>
      </c>
      <c r="U85" s="1824" t="s">
        <v>186</v>
      </c>
      <c r="V85" s="1824" t="s">
        <v>378</v>
      </c>
      <c r="W85" s="1824" t="s">
        <v>379</v>
      </c>
      <c r="X85" s="1825" t="s">
        <v>380</v>
      </c>
      <c r="Y85" s="1824" t="s">
        <v>190</v>
      </c>
      <c r="Z85" s="1826" t="s">
        <v>381</v>
      </c>
      <c r="AA85" s="1826" t="s">
        <v>264</v>
      </c>
      <c r="AB85" s="1826" t="s">
        <v>382</v>
      </c>
      <c r="AC85" s="1826" t="s">
        <v>383</v>
      </c>
      <c r="AD85" s="1824" t="s">
        <v>194</v>
      </c>
      <c r="AE85" s="1824" t="s">
        <v>197</v>
      </c>
      <c r="AF85" s="1824" t="s">
        <v>243</v>
      </c>
      <c r="AG85" s="1826" t="s">
        <v>384</v>
      </c>
      <c r="AH85" s="1826" t="s">
        <v>385</v>
      </c>
      <c r="AI85" s="1824" t="s">
        <v>386</v>
      </c>
      <c r="AJ85" s="1826" t="s">
        <v>387</v>
      </c>
      <c r="AK85" s="1824" t="s">
        <v>224</v>
      </c>
    </row>
    <row r="86" spans="1:37" ht="51">
      <c r="A86" s="1828" t="s">
        <v>388</v>
      </c>
      <c r="B86" s="1828" t="s">
        <v>389</v>
      </c>
      <c r="C86" s="1828" t="s">
        <v>390</v>
      </c>
      <c r="D86" s="1829"/>
      <c r="E86" s="1830"/>
      <c r="F86" s="1830"/>
      <c r="G86" s="1830"/>
      <c r="H86" s="1830"/>
      <c r="I86" s="1830"/>
      <c r="J86" s="1830"/>
      <c r="K86" s="1830"/>
      <c r="L86" s="1830"/>
      <c r="M86" s="1830"/>
      <c r="N86" s="1830"/>
      <c r="O86" s="1830"/>
      <c r="P86" s="1830"/>
      <c r="Q86" s="1830"/>
      <c r="R86" s="1830"/>
      <c r="S86" s="1830"/>
      <c r="T86" s="1830"/>
      <c r="U86" s="1830"/>
      <c r="V86" s="1830"/>
      <c r="W86" s="1830"/>
      <c r="X86" s="1830"/>
      <c r="Y86" s="1830"/>
      <c r="Z86" s="1830"/>
      <c r="AA86" s="1830"/>
      <c r="AB86" s="1830"/>
      <c r="AC86" s="1830"/>
      <c r="AD86" s="1830"/>
      <c r="AE86" s="1830"/>
      <c r="AF86" s="1830"/>
      <c r="AG86" s="1830"/>
      <c r="AH86" s="1830"/>
      <c r="AI86" s="1830"/>
      <c r="AJ86" s="1830"/>
      <c r="AK86" s="1830"/>
    </row>
    <row r="87" spans="1:37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7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7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7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7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7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7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7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7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7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7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7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7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7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7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7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7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7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7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7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7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7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7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7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7" s="1837" customFormat="1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7" s="1837" customFormat="1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</row>
    <row r="113" spans="1:37" s="1837" customFormat="1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</row>
    <row r="114" spans="1:37" s="1837" customFormat="1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</row>
    <row r="115" spans="1:37" s="1837" customFormat="1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</row>
    <row r="116" spans="1:37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</row>
    <row r="117" spans="1:37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7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7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7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7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7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7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7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7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7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7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7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 ht="15" customHeight="1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 ht="15" customHeight="1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7" spans="1:37">
      <c r="A157" s="1845"/>
      <c r="B157" s="1846"/>
      <c r="C157" s="1847"/>
      <c r="D157" s="1842"/>
      <c r="E157" s="1811"/>
      <c r="F157" s="1811"/>
      <c r="G157" s="1811"/>
      <c r="H157" s="1811"/>
      <c r="I157" s="1811"/>
      <c r="J157" s="1811"/>
      <c r="K157" s="1811"/>
      <c r="L157" s="1811"/>
      <c r="M157" s="1811"/>
      <c r="N157" s="1811"/>
      <c r="O157" s="1811"/>
      <c r="P157" s="1811"/>
      <c r="Q157" s="1811"/>
      <c r="R157" s="1811"/>
      <c r="S157" s="1811"/>
      <c r="T157" s="1811"/>
      <c r="U157" s="1811"/>
      <c r="V157" s="1811"/>
      <c r="W157" s="1811"/>
      <c r="X157" s="1811"/>
      <c r="Y157" s="1811"/>
      <c r="Z157" s="1811"/>
      <c r="AA157" s="1811"/>
      <c r="AB157" s="1811"/>
      <c r="AC157" s="1811"/>
      <c r="AD157" s="1811"/>
      <c r="AE157" s="1811"/>
      <c r="AF157" s="1811"/>
      <c r="AG157" s="1811"/>
      <c r="AH157" s="1811"/>
      <c r="AI157" s="1811"/>
      <c r="AJ157" s="1811"/>
      <c r="AK157" s="1811"/>
    </row>
    <row r="158" spans="1:37">
      <c r="A158" s="1840" t="s">
        <v>469</v>
      </c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51181102362204722" right="0.51181102362204722" top="0.55118110236220474" bottom="0.55118110236220474" header="0.31496062992125984" footer="0.31496062992125984"/>
  <pageSetup paperSize="8" scale="62" fitToHeight="0" orientation="landscape" r:id="rId1"/>
  <headerFooter>
    <oddHeader>&amp;CTable 5A Survival Analysis</oddHeader>
  </headerFooter>
  <rowBreaks count="1" manualBreakCount="1"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6"/>
  <sheetViews>
    <sheetView view="pageLayout" topLeftCell="A84" zoomScaleNormal="98" workbookViewId="0">
      <selection activeCell="P85" sqref="P85"/>
    </sheetView>
  </sheetViews>
  <sheetFormatPr defaultColWidth="9.140625" defaultRowHeight="15"/>
  <cols>
    <col min="1" max="1" width="13.5703125" style="1808" customWidth="1"/>
    <col min="2" max="2" width="13.28515625" style="1808" customWidth="1"/>
    <col min="3" max="3" width="12.85546875" style="1808" customWidth="1"/>
    <col min="4" max="4" width="39" style="1808" customWidth="1"/>
    <col min="5" max="5" width="8.7109375" style="1808" customWidth="1"/>
    <col min="6" max="21" width="6.7109375" style="1808" customWidth="1"/>
    <col min="22" max="22" width="8.7109375" style="1808" customWidth="1"/>
    <col min="23" max="24" width="7.28515625" style="1808" customWidth="1"/>
    <col min="25" max="25" width="5.85546875" style="1808" customWidth="1"/>
    <col min="26" max="26" width="8.7109375" style="1808" customWidth="1"/>
    <col min="27" max="27" width="6.85546875" style="1808" customWidth="1"/>
    <col min="28" max="28" width="8.7109375" style="1808" customWidth="1"/>
    <col min="29" max="36" width="7.28515625" style="1808" customWidth="1"/>
    <col min="37" max="37" width="6.140625" style="1808" customWidth="1"/>
    <col min="38" max="16384" width="9.140625" style="1808"/>
  </cols>
  <sheetData>
    <row r="1" spans="1:39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9" ht="21">
      <c r="A4" s="1809" t="s">
        <v>471</v>
      </c>
      <c r="B4" s="1809"/>
    </row>
    <row r="5" spans="1:39" s="1849" customFormat="1" ht="21">
      <c r="A5" s="1848" t="s">
        <v>472</v>
      </c>
      <c r="B5" s="1848"/>
      <c r="F5" s="1808"/>
      <c r="O5" s="1843"/>
    </row>
    <row r="6" spans="1:39" s="1849" customFormat="1" ht="21.75" thickBot="1">
      <c r="A6" s="1848" t="s">
        <v>473</v>
      </c>
      <c r="B6" s="1843"/>
      <c r="C6" s="1850"/>
      <c r="D6" s="1850"/>
      <c r="E6" s="1850"/>
      <c r="F6" s="1808"/>
      <c r="G6" s="1851"/>
      <c r="H6" s="1850"/>
      <c r="I6" s="1808"/>
      <c r="J6" s="1851"/>
      <c r="K6" s="1850"/>
      <c r="L6" s="1808"/>
      <c r="M6" s="1851"/>
      <c r="N6" s="1850"/>
      <c r="O6" s="1808"/>
      <c r="P6" s="1851"/>
      <c r="Q6" s="1850"/>
      <c r="R6" s="1808"/>
      <c r="S6" s="1851"/>
      <c r="T6" s="1850"/>
      <c r="U6" s="1808"/>
      <c r="V6" s="1851"/>
      <c r="W6" s="1850"/>
      <c r="X6" s="1808"/>
      <c r="Y6" s="1851"/>
      <c r="Z6" s="1808"/>
      <c r="AA6" s="1851"/>
      <c r="AB6" s="1850"/>
      <c r="AC6" s="1808"/>
      <c r="AD6" s="1851"/>
      <c r="AE6" s="1850"/>
      <c r="AF6" s="1808"/>
      <c r="AG6" s="1851"/>
      <c r="AH6" s="1850"/>
      <c r="AI6" s="1808"/>
      <c r="AJ6" s="1851"/>
      <c r="AK6" s="1850"/>
      <c r="AL6" s="1852"/>
      <c r="AM6" s="1852"/>
    </row>
    <row r="7" spans="1:39" s="1827" customFormat="1" ht="15.75" thickBot="1">
      <c r="A7" s="1853"/>
      <c r="B7" s="1853"/>
      <c r="C7" s="1810"/>
      <c r="D7" s="1854" t="s">
        <v>366</v>
      </c>
      <c r="E7" s="1855" t="s">
        <v>163</v>
      </c>
      <c r="F7" s="1856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6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</row>
    <row r="8" spans="1:39" s="1831" customFormat="1" ht="163.5" customHeight="1" thickBot="1">
      <c r="A8" s="3616" t="s">
        <v>370</v>
      </c>
      <c r="B8" s="3617"/>
      <c r="C8" s="3618"/>
      <c r="D8" s="1857" t="s">
        <v>371</v>
      </c>
      <c r="E8" s="1823" t="s">
        <v>372</v>
      </c>
      <c r="F8" s="1858" t="s">
        <v>373</v>
      </c>
      <c r="G8" s="1824" t="s">
        <v>374</v>
      </c>
      <c r="H8" s="1824" t="s">
        <v>375</v>
      </c>
      <c r="I8" s="1824" t="s">
        <v>376</v>
      </c>
      <c r="J8" s="1823" t="s">
        <v>169</v>
      </c>
      <c r="K8" s="1824" t="s">
        <v>171</v>
      </c>
      <c r="L8" s="1824" t="s">
        <v>173</v>
      </c>
      <c r="M8" s="1824" t="s">
        <v>176</v>
      </c>
      <c r="N8" s="1824" t="s">
        <v>179</v>
      </c>
      <c r="O8" s="1824" t="s">
        <v>182</v>
      </c>
      <c r="P8" s="1824" t="s">
        <v>184</v>
      </c>
      <c r="Q8" s="1824" t="s">
        <v>311</v>
      </c>
      <c r="R8" s="1824" t="s">
        <v>377</v>
      </c>
      <c r="S8" s="1824" t="s">
        <v>300</v>
      </c>
      <c r="T8" s="1824" t="s">
        <v>295</v>
      </c>
      <c r="U8" s="1824" t="s">
        <v>186</v>
      </c>
      <c r="V8" s="1824" t="s">
        <v>378</v>
      </c>
      <c r="W8" s="1824" t="s">
        <v>379</v>
      </c>
      <c r="X8" s="1825" t="s">
        <v>380</v>
      </c>
      <c r="Y8" s="1824" t="s">
        <v>190</v>
      </c>
      <c r="Z8" s="1826" t="s">
        <v>381</v>
      </c>
      <c r="AA8" s="1826" t="s">
        <v>264</v>
      </c>
      <c r="AB8" s="1826" t="s">
        <v>382</v>
      </c>
      <c r="AC8" s="1826" t="s">
        <v>383</v>
      </c>
      <c r="AD8" s="1824" t="s">
        <v>194</v>
      </c>
      <c r="AE8" s="1824" t="s">
        <v>197</v>
      </c>
      <c r="AF8" s="1824" t="s">
        <v>243</v>
      </c>
      <c r="AG8" s="1826" t="s">
        <v>384</v>
      </c>
      <c r="AH8" s="1826" t="s">
        <v>385</v>
      </c>
      <c r="AI8" s="1824" t="s">
        <v>386</v>
      </c>
      <c r="AJ8" s="1826" t="s">
        <v>387</v>
      </c>
      <c r="AK8" s="1824" t="s">
        <v>224</v>
      </c>
    </row>
    <row r="9" spans="1:39" s="1831" customFormat="1" ht="63.75">
      <c r="A9" s="1828" t="s">
        <v>388</v>
      </c>
      <c r="B9" s="1828" t="s">
        <v>389</v>
      </c>
      <c r="C9" s="1828" t="s">
        <v>390</v>
      </c>
      <c r="D9" s="1859"/>
      <c r="E9" s="1860"/>
      <c r="F9" s="1861"/>
      <c r="G9" s="1862"/>
      <c r="H9" s="1862"/>
      <c r="I9" s="1862"/>
      <c r="J9" s="1860"/>
      <c r="K9" s="1862"/>
      <c r="L9" s="1862"/>
      <c r="M9" s="1862"/>
      <c r="N9" s="1862"/>
      <c r="O9" s="1862"/>
      <c r="P9" s="1862"/>
      <c r="Q9" s="1862"/>
      <c r="R9" s="1862"/>
      <c r="S9" s="1862"/>
      <c r="T9" s="1862"/>
      <c r="U9" s="1862"/>
      <c r="V9" s="1862"/>
      <c r="W9" s="1862"/>
      <c r="X9" s="1863"/>
      <c r="Y9" s="1862"/>
      <c r="Z9" s="1864"/>
      <c r="AA9" s="1864"/>
      <c r="AB9" s="1864"/>
      <c r="AC9" s="1864"/>
      <c r="AD9" s="1862"/>
      <c r="AE9" s="1862"/>
      <c r="AF9" s="1862"/>
      <c r="AG9" s="1864"/>
      <c r="AH9" s="1864"/>
      <c r="AI9" s="1862"/>
      <c r="AJ9" s="1864"/>
      <c r="AK9" s="1862"/>
    </row>
    <row r="10" spans="1:39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9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9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9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9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9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9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7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7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7" s="1837" customFormat="1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</row>
    <row r="36" spans="1:37" s="1837" customFormat="1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</row>
    <row r="37" spans="1:37" s="1837" customFormat="1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</row>
    <row r="38" spans="1:37" s="1837" customFormat="1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</row>
    <row r="39" spans="1:37" s="1837" customFormat="1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</row>
    <row r="40" spans="1:37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7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7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7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7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7" ht="15" customHeight="1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7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7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7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 ht="15" customHeight="1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 ht="15" customHeight="1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 ht="15" customHeight="1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 ht="15" customHeight="1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 ht="15" customHeight="1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 ht="15" customHeight="1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40" t="s">
        <v>469</v>
      </c>
      <c r="C80" s="1843"/>
    </row>
    <row r="81" spans="1:37">
      <c r="A81" s="1840"/>
      <c r="C81" s="1843"/>
    </row>
    <row r="82" spans="1:37">
      <c r="C82" s="1843"/>
    </row>
    <row r="83" spans="1:37" ht="21.75" thickBot="1">
      <c r="A83" s="1848" t="s">
        <v>470</v>
      </c>
      <c r="B83" s="1812"/>
    </row>
    <row r="84" spans="1:37" ht="15.75" thickBot="1">
      <c r="A84" s="1865"/>
      <c r="B84" s="1865"/>
      <c r="C84" s="1866"/>
      <c r="D84" s="1813" t="s">
        <v>366</v>
      </c>
      <c r="E84" s="1855" t="s">
        <v>163</v>
      </c>
      <c r="F84" s="1867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6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</row>
    <row r="85" spans="1:37" ht="167.25" customHeight="1" thickBot="1">
      <c r="A85" s="3616" t="s">
        <v>370</v>
      </c>
      <c r="B85" s="3617"/>
      <c r="C85" s="3618"/>
      <c r="D85" s="1868" t="s">
        <v>371</v>
      </c>
      <c r="E85" s="1823" t="s">
        <v>372</v>
      </c>
      <c r="F85" s="1869" t="s">
        <v>373</v>
      </c>
      <c r="G85" s="1824" t="s">
        <v>374</v>
      </c>
      <c r="H85" s="1824" t="s">
        <v>375</v>
      </c>
      <c r="I85" s="1824" t="s">
        <v>376</v>
      </c>
      <c r="J85" s="1823" t="s">
        <v>169</v>
      </c>
      <c r="K85" s="1824" t="s">
        <v>171</v>
      </c>
      <c r="L85" s="1824" t="s">
        <v>173</v>
      </c>
      <c r="M85" s="1824" t="s">
        <v>176</v>
      </c>
      <c r="N85" s="1824" t="s">
        <v>179</v>
      </c>
      <c r="O85" s="1824" t="s">
        <v>182</v>
      </c>
      <c r="P85" s="1824" t="s">
        <v>184</v>
      </c>
      <c r="Q85" s="1824" t="s">
        <v>311</v>
      </c>
      <c r="R85" s="1824" t="s">
        <v>377</v>
      </c>
      <c r="S85" s="1824" t="s">
        <v>300</v>
      </c>
      <c r="T85" s="1824" t="s">
        <v>295</v>
      </c>
      <c r="U85" s="1824" t="s">
        <v>186</v>
      </c>
      <c r="V85" s="1824" t="s">
        <v>378</v>
      </c>
      <c r="W85" s="1824" t="s">
        <v>379</v>
      </c>
      <c r="X85" s="1825" t="s">
        <v>380</v>
      </c>
      <c r="Y85" s="1824" t="s">
        <v>190</v>
      </c>
      <c r="Z85" s="1826" t="s">
        <v>381</v>
      </c>
      <c r="AA85" s="1826" t="s">
        <v>264</v>
      </c>
      <c r="AB85" s="1826" t="s">
        <v>382</v>
      </c>
      <c r="AC85" s="1826" t="s">
        <v>383</v>
      </c>
      <c r="AD85" s="1824" t="s">
        <v>194</v>
      </c>
      <c r="AE85" s="1824" t="s">
        <v>197</v>
      </c>
      <c r="AF85" s="1824" t="s">
        <v>243</v>
      </c>
      <c r="AG85" s="1826" t="s">
        <v>384</v>
      </c>
      <c r="AH85" s="1826" t="s">
        <v>385</v>
      </c>
      <c r="AI85" s="1824" t="s">
        <v>386</v>
      </c>
      <c r="AJ85" s="1826" t="s">
        <v>387</v>
      </c>
      <c r="AK85" s="1824" t="s">
        <v>224</v>
      </c>
    </row>
    <row r="86" spans="1:37" ht="63.75">
      <c r="A86" s="1828" t="s">
        <v>388</v>
      </c>
      <c r="B86" s="1828" t="s">
        <v>389</v>
      </c>
      <c r="C86" s="1828" t="s">
        <v>390</v>
      </c>
      <c r="D86" s="1870"/>
      <c r="E86" s="1860"/>
      <c r="F86" s="1871"/>
      <c r="G86" s="1862"/>
      <c r="H86" s="1862"/>
      <c r="I86" s="1862"/>
      <c r="J86" s="1860"/>
      <c r="K86" s="1862"/>
      <c r="L86" s="1862"/>
      <c r="M86" s="1862"/>
      <c r="N86" s="1862"/>
      <c r="O86" s="1862"/>
      <c r="P86" s="1862"/>
      <c r="Q86" s="1862"/>
      <c r="R86" s="1862"/>
      <c r="S86" s="1862"/>
      <c r="T86" s="1862"/>
      <c r="U86" s="1862"/>
      <c r="V86" s="1862"/>
      <c r="W86" s="1862"/>
      <c r="X86" s="1863"/>
      <c r="Y86" s="1862"/>
      <c r="Z86" s="1864"/>
      <c r="AA86" s="1864"/>
      <c r="AB86" s="1864"/>
      <c r="AC86" s="1864"/>
      <c r="AD86" s="1862"/>
      <c r="AE86" s="1862"/>
      <c r="AF86" s="1862"/>
      <c r="AG86" s="1864"/>
      <c r="AH86" s="1864"/>
      <c r="AI86" s="1862"/>
      <c r="AJ86" s="1864"/>
      <c r="AK86" s="1862"/>
    </row>
    <row r="87" spans="1:37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7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7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7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7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7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7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7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7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7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7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7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7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7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7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7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7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7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7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7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7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7" s="1837" customFormat="1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7" s="1837" customFormat="1" ht="16.5" customHeight="1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7" s="1837" customFormat="1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7" s="1837" customFormat="1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7" s="1837" customFormat="1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</row>
    <row r="113" spans="1:37" s="1837" customFormat="1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</row>
    <row r="114" spans="1:37" s="1837" customFormat="1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</row>
    <row r="115" spans="1:37" s="1837" customFormat="1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</row>
    <row r="116" spans="1:37" s="1837" customFormat="1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</row>
    <row r="117" spans="1:37" s="1837" customFormat="1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7" s="1837" customFormat="1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7" s="1837" customFormat="1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7" s="1837" customFormat="1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7" s="1837" customFormat="1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7" s="1837" customFormat="1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7" s="1837" customFormat="1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7" s="1837" customFormat="1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7" s="1837" customFormat="1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7" s="1837" customFormat="1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7" s="1837" customFormat="1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7" s="1837" customFormat="1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 s="1837" customFormat="1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 s="1837" customFormat="1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 s="1837" customFormat="1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 s="1837" customFormat="1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 s="1837" customFormat="1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 s="1837" customFormat="1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 s="1837" customFormat="1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 s="1837" customFormat="1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 s="1837" customFormat="1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 s="1837" customFormat="1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 s="1837" customFormat="1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 s="1837" customFormat="1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 s="1837" customFormat="1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 s="1837" customFormat="1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 s="1837" customFormat="1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 s="1837" customFormat="1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 s="1837" customFormat="1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 s="1837" customFormat="1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 s="1837" customFormat="1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 s="1837" customFormat="1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 s="1837" customFormat="1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 s="1837" customFormat="1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 s="1837" customFormat="1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 s="1837" customFormat="1" ht="15" customHeight="1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 s="1837" customFormat="1" ht="15" customHeight="1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 s="1837" customFormat="1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 s="1837" customFormat="1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 s="1837" customFormat="1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7" spans="1:37" s="1837" customFormat="1">
      <c r="A157" s="1872"/>
      <c r="B157" s="1846"/>
      <c r="C157" s="1847"/>
      <c r="D157" s="1842"/>
      <c r="E157" s="1811"/>
      <c r="F157" s="1811"/>
      <c r="G157" s="1811"/>
      <c r="H157" s="1811"/>
      <c r="I157" s="1811"/>
      <c r="J157" s="1811"/>
      <c r="K157" s="1811"/>
      <c r="L157" s="1811"/>
      <c r="M157" s="1811"/>
      <c r="N157" s="1811"/>
      <c r="O157" s="1811"/>
      <c r="P157" s="1811"/>
      <c r="Q157" s="1811"/>
      <c r="R157" s="1811"/>
      <c r="S157" s="1811"/>
      <c r="T157" s="1811"/>
      <c r="U157" s="1811"/>
      <c r="V157" s="1811"/>
      <c r="W157" s="1811"/>
      <c r="X157" s="1811"/>
      <c r="Y157" s="1811"/>
      <c r="Z157" s="1811"/>
      <c r="AA157" s="1811"/>
      <c r="AB157" s="1811"/>
      <c r="AC157" s="1811"/>
      <c r="AD157" s="1811"/>
      <c r="AE157" s="1811"/>
      <c r="AF157" s="1811"/>
      <c r="AG157" s="1811"/>
      <c r="AH157" s="1811"/>
      <c r="AI157" s="1811"/>
      <c r="AJ157" s="1811"/>
      <c r="AK157" s="1811"/>
    </row>
    <row r="158" spans="1:37" s="1837" customFormat="1">
      <c r="A158" s="1840" t="s">
        <v>469</v>
      </c>
      <c r="B158" s="1873"/>
      <c r="C158" s="1874"/>
      <c r="F158" s="1808"/>
    </row>
    <row r="159" spans="1:37" s="1837" customFormat="1">
      <c r="F159" s="1808"/>
    </row>
    <row r="160" spans="1:37" s="1837" customFormat="1">
      <c r="F160" s="1808"/>
    </row>
    <row r="161" spans="6:6" s="1837" customFormat="1">
      <c r="F161" s="1808"/>
    </row>
    <row r="162" spans="6:6" s="1837" customFormat="1">
      <c r="F162" s="1808"/>
    </row>
    <row r="163" spans="6:6" s="1837" customFormat="1">
      <c r="F163" s="1808"/>
    </row>
    <row r="164" spans="6:6" s="1837" customFormat="1">
      <c r="F164" s="1808"/>
    </row>
    <row r="165" spans="6:6" s="1837" customFormat="1">
      <c r="F165" s="1808"/>
    </row>
    <row r="166" spans="6:6" s="1837" customFormat="1">
      <c r="F166" s="1808"/>
    </row>
    <row r="167" spans="6:6" s="1837" customFormat="1">
      <c r="F167" s="1808"/>
    </row>
    <row r="168" spans="6:6" s="1837" customFormat="1">
      <c r="F168" s="1808"/>
    </row>
    <row r="169" spans="6:6" s="1837" customFormat="1">
      <c r="F169" s="1808"/>
    </row>
    <row r="170" spans="6:6" s="1837" customFormat="1">
      <c r="F170" s="1808"/>
    </row>
    <row r="171" spans="6:6" s="1837" customFormat="1">
      <c r="F171" s="1808"/>
    </row>
    <row r="172" spans="6:6" s="1837" customFormat="1">
      <c r="F172" s="1808"/>
    </row>
    <row r="173" spans="6:6" s="1837" customFormat="1">
      <c r="F173" s="1808"/>
    </row>
    <row r="174" spans="6:6" s="1837" customFormat="1">
      <c r="F174" s="1808"/>
    </row>
    <row r="175" spans="6:6" s="1837" customFormat="1">
      <c r="F175" s="1808"/>
    </row>
    <row r="176" spans="6:6" s="1837" customFormat="1">
      <c r="F176" s="1808"/>
    </row>
    <row r="177" spans="6:6" s="1837" customFormat="1">
      <c r="F177" s="1808"/>
    </row>
    <row r="178" spans="6:6" s="1837" customFormat="1">
      <c r="F178" s="1808"/>
    </row>
    <row r="179" spans="6:6" s="1837" customFormat="1">
      <c r="F179" s="1808"/>
    </row>
    <row r="180" spans="6:6" s="1837" customFormat="1">
      <c r="F180" s="1808"/>
    </row>
    <row r="181" spans="6:6" s="1837" customFormat="1">
      <c r="F181" s="1808"/>
    </row>
    <row r="182" spans="6:6" s="1837" customFormat="1">
      <c r="F182" s="1808"/>
    </row>
    <row r="183" spans="6:6" s="1837" customFormat="1">
      <c r="F183" s="1808"/>
    </row>
    <row r="184" spans="6:6" s="1837" customFormat="1">
      <c r="F184" s="1808"/>
    </row>
    <row r="185" spans="6:6" s="1837" customFormat="1">
      <c r="F185" s="1808"/>
    </row>
    <row r="186" spans="6:6" s="1837" customFormat="1">
      <c r="F186" s="1808"/>
    </row>
    <row r="187" spans="6:6" s="1837" customFormat="1">
      <c r="F187" s="1808"/>
    </row>
    <row r="188" spans="6:6" s="1837" customFormat="1">
      <c r="F188" s="1808"/>
    </row>
    <row r="189" spans="6:6" s="1837" customFormat="1">
      <c r="F189" s="1808"/>
    </row>
    <row r="190" spans="6:6" s="1837" customFormat="1">
      <c r="F190" s="1808"/>
    </row>
    <row r="191" spans="6:6" s="1837" customFormat="1">
      <c r="F191" s="1808"/>
    </row>
    <row r="192" spans="6:6" s="1837" customFormat="1">
      <c r="F192" s="1808"/>
    </row>
    <row r="193" spans="6:6" s="1837" customFormat="1">
      <c r="F193" s="1808"/>
    </row>
    <row r="194" spans="6:6" s="1837" customFormat="1">
      <c r="F194" s="1808"/>
    </row>
    <row r="195" spans="6:6" s="1837" customFormat="1">
      <c r="F195" s="1808"/>
    </row>
    <row r="196" spans="6:6" s="1837" customFormat="1">
      <c r="F196" s="1808"/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headerFooter>
    <oddHeader xml:space="preserve">&amp;C&amp;A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6"/>
  <sheetViews>
    <sheetView view="pageLayout" topLeftCell="A84" zoomScaleNormal="98" workbookViewId="0">
      <selection activeCell="D85" sqref="D85"/>
    </sheetView>
  </sheetViews>
  <sheetFormatPr defaultColWidth="9.140625" defaultRowHeight="15"/>
  <cols>
    <col min="1" max="1" width="13.5703125" style="1808" customWidth="1"/>
    <col min="2" max="2" width="13.28515625" style="1808" customWidth="1"/>
    <col min="3" max="3" width="12.85546875" style="1808" customWidth="1"/>
    <col min="4" max="4" width="39" style="1808" customWidth="1"/>
    <col min="5" max="5" width="7.7109375" style="1808" customWidth="1"/>
    <col min="6" max="21" width="6.7109375" style="1808" customWidth="1"/>
    <col min="22" max="22" width="8.7109375" style="1808" customWidth="1"/>
    <col min="23" max="24" width="7.28515625" style="1808" customWidth="1"/>
    <col min="25" max="25" width="5.85546875" style="1808" customWidth="1"/>
    <col min="26" max="26" width="8.7109375" style="1808" customWidth="1"/>
    <col min="27" max="27" width="6.85546875" style="1808" customWidth="1"/>
    <col min="28" max="28" width="8.7109375" style="1808" customWidth="1"/>
    <col min="29" max="36" width="7.28515625" style="1808" customWidth="1"/>
    <col min="37" max="37" width="6.140625" style="1808" customWidth="1"/>
    <col min="38" max="16384" width="9.140625" style="1808"/>
  </cols>
  <sheetData>
    <row r="1" spans="1:37" ht="18.75">
      <c r="A1" s="3573" t="s">
        <v>13</v>
      </c>
      <c r="B1" s="3574"/>
      <c r="C1" s="1806"/>
      <c r="D1" s="1807"/>
      <c r="E1" s="3575" t="s">
        <v>14</v>
      </c>
      <c r="F1" s="3574"/>
      <c r="G1" s="3574"/>
      <c r="H1" s="3575"/>
      <c r="I1" s="3574"/>
      <c r="J1" s="1807"/>
      <c r="K1" s="1807"/>
      <c r="L1" s="1807"/>
      <c r="M1" s="3576" t="s">
        <v>16</v>
      </c>
      <c r="N1" s="3576"/>
      <c r="O1" s="3576"/>
      <c r="P1" s="3576"/>
    </row>
    <row r="4" spans="1:37" ht="21">
      <c r="A4" s="1809" t="s">
        <v>471</v>
      </c>
      <c r="B4" s="1809"/>
    </row>
    <row r="5" spans="1:37" ht="21">
      <c r="A5" s="1848" t="s">
        <v>474</v>
      </c>
      <c r="B5" s="1848"/>
      <c r="C5" s="1849"/>
      <c r="D5" s="1849"/>
      <c r="E5" s="1849"/>
      <c r="G5" s="1849"/>
      <c r="H5" s="1849"/>
      <c r="I5" s="1849"/>
      <c r="J5" s="1849"/>
      <c r="K5" s="1849"/>
      <c r="L5" s="1849"/>
      <c r="M5" s="1849"/>
      <c r="N5" s="1849"/>
      <c r="O5" s="1843"/>
      <c r="P5" s="1849"/>
      <c r="Q5" s="1849"/>
      <c r="R5" s="1849"/>
      <c r="S5" s="1849"/>
      <c r="T5" s="1849"/>
      <c r="U5" s="1849"/>
      <c r="V5" s="1849"/>
      <c r="W5" s="1849"/>
      <c r="X5" s="1849"/>
      <c r="Y5" s="1849"/>
      <c r="Z5" s="1849"/>
      <c r="AA5" s="1849"/>
      <c r="AB5" s="1849"/>
      <c r="AC5" s="1849"/>
      <c r="AD5" s="1849"/>
      <c r="AE5" s="1849"/>
      <c r="AF5" s="1849"/>
      <c r="AG5" s="1849"/>
      <c r="AH5" s="1849"/>
      <c r="AI5" s="1849"/>
      <c r="AJ5" s="1849"/>
      <c r="AK5" s="1849"/>
    </row>
    <row r="6" spans="1:37" ht="21.75" thickBot="1">
      <c r="A6" s="1848" t="s">
        <v>473</v>
      </c>
      <c r="B6" s="1843"/>
      <c r="C6" s="1850"/>
      <c r="D6" s="1850"/>
      <c r="E6" s="1850"/>
      <c r="G6" s="1851"/>
      <c r="H6" s="1850"/>
      <c r="J6" s="1851"/>
      <c r="K6" s="1850"/>
      <c r="M6" s="1851"/>
      <c r="N6" s="1850"/>
      <c r="P6" s="1851"/>
      <c r="Q6" s="1850"/>
      <c r="S6" s="1851"/>
      <c r="T6" s="1850"/>
      <c r="V6" s="1851"/>
      <c r="W6" s="1850"/>
      <c r="Y6" s="1851"/>
      <c r="AA6" s="1851"/>
      <c r="AB6" s="1850"/>
      <c r="AD6" s="1851"/>
      <c r="AE6" s="1850"/>
      <c r="AG6" s="1851"/>
      <c r="AH6" s="1850"/>
      <c r="AJ6" s="1851"/>
      <c r="AK6" s="1850"/>
    </row>
    <row r="7" spans="1:37" ht="15.75" thickBot="1">
      <c r="A7" s="1853"/>
      <c r="B7" s="1853"/>
      <c r="C7" s="1810"/>
      <c r="D7" s="1854" t="s">
        <v>366</v>
      </c>
      <c r="E7" s="1855" t="s">
        <v>163</v>
      </c>
      <c r="F7" s="1856" t="s">
        <v>165</v>
      </c>
      <c r="G7" s="1816" t="s">
        <v>168</v>
      </c>
      <c r="H7" s="1816" t="s">
        <v>335</v>
      </c>
      <c r="I7" s="1816" t="s">
        <v>367</v>
      </c>
      <c r="J7" s="1817" t="s">
        <v>170</v>
      </c>
      <c r="K7" s="1816" t="s">
        <v>172</v>
      </c>
      <c r="L7" s="1815" t="s">
        <v>174</v>
      </c>
      <c r="M7" s="1816" t="s">
        <v>177</v>
      </c>
      <c r="N7" s="1816" t="s">
        <v>180</v>
      </c>
      <c r="O7" s="1816" t="s">
        <v>183</v>
      </c>
      <c r="P7" s="1816" t="s">
        <v>185</v>
      </c>
      <c r="Q7" s="1816" t="s">
        <v>310</v>
      </c>
      <c r="R7" s="1818" t="s">
        <v>302</v>
      </c>
      <c r="S7" s="1818" t="s">
        <v>299</v>
      </c>
      <c r="T7" s="1816" t="s">
        <v>294</v>
      </c>
      <c r="U7" s="1816" t="s">
        <v>187</v>
      </c>
      <c r="V7" s="1819" t="s">
        <v>281</v>
      </c>
      <c r="W7" s="1820" t="s">
        <v>274</v>
      </c>
      <c r="X7" s="1821" t="s">
        <v>189</v>
      </c>
      <c r="Y7" s="1816" t="s">
        <v>191</v>
      </c>
      <c r="Z7" s="1816" t="s">
        <v>193</v>
      </c>
      <c r="AA7" s="1816" t="s">
        <v>263</v>
      </c>
      <c r="AB7" s="1816" t="s">
        <v>368</v>
      </c>
      <c r="AC7" s="1816" t="s">
        <v>260</v>
      </c>
      <c r="AD7" s="1815" t="s">
        <v>195</v>
      </c>
      <c r="AE7" s="1815" t="s">
        <v>198</v>
      </c>
      <c r="AF7" s="1816" t="s">
        <v>242</v>
      </c>
      <c r="AG7" s="1816" t="s">
        <v>200</v>
      </c>
      <c r="AH7" s="1816" t="s">
        <v>231</v>
      </c>
      <c r="AI7" s="1816" t="s">
        <v>369</v>
      </c>
      <c r="AJ7" s="1816" t="s">
        <v>227</v>
      </c>
      <c r="AK7" s="1816" t="s">
        <v>223</v>
      </c>
    </row>
    <row r="8" spans="1:37" ht="180" thickBot="1">
      <c r="A8" s="3616" t="s">
        <v>370</v>
      </c>
      <c r="B8" s="3617"/>
      <c r="C8" s="3618"/>
      <c r="D8" s="1857" t="s">
        <v>371</v>
      </c>
      <c r="E8" s="1823" t="s">
        <v>372</v>
      </c>
      <c r="F8" s="1858" t="s">
        <v>373</v>
      </c>
      <c r="G8" s="1824" t="s">
        <v>374</v>
      </c>
      <c r="H8" s="1824" t="s">
        <v>375</v>
      </c>
      <c r="I8" s="1824" t="s">
        <v>376</v>
      </c>
      <c r="J8" s="1823" t="s">
        <v>169</v>
      </c>
      <c r="K8" s="1824" t="s">
        <v>171</v>
      </c>
      <c r="L8" s="1824" t="s">
        <v>173</v>
      </c>
      <c r="M8" s="1824" t="s">
        <v>176</v>
      </c>
      <c r="N8" s="1824" t="s">
        <v>179</v>
      </c>
      <c r="O8" s="1824" t="s">
        <v>182</v>
      </c>
      <c r="P8" s="1824" t="s">
        <v>184</v>
      </c>
      <c r="Q8" s="1824" t="s">
        <v>311</v>
      </c>
      <c r="R8" s="1824" t="s">
        <v>377</v>
      </c>
      <c r="S8" s="1824" t="s">
        <v>300</v>
      </c>
      <c r="T8" s="1824" t="s">
        <v>295</v>
      </c>
      <c r="U8" s="1824" t="s">
        <v>186</v>
      </c>
      <c r="V8" s="1824" t="s">
        <v>378</v>
      </c>
      <c r="W8" s="1824" t="s">
        <v>379</v>
      </c>
      <c r="X8" s="1825" t="s">
        <v>380</v>
      </c>
      <c r="Y8" s="1824" t="s">
        <v>190</v>
      </c>
      <c r="Z8" s="1826" t="s">
        <v>381</v>
      </c>
      <c r="AA8" s="1826" t="s">
        <v>264</v>
      </c>
      <c r="AB8" s="1826" t="s">
        <v>382</v>
      </c>
      <c r="AC8" s="1826" t="s">
        <v>383</v>
      </c>
      <c r="AD8" s="1824" t="s">
        <v>194</v>
      </c>
      <c r="AE8" s="1824" t="s">
        <v>197</v>
      </c>
      <c r="AF8" s="1824" t="s">
        <v>243</v>
      </c>
      <c r="AG8" s="1826" t="s">
        <v>384</v>
      </c>
      <c r="AH8" s="1826" t="s">
        <v>385</v>
      </c>
      <c r="AI8" s="1824" t="s">
        <v>386</v>
      </c>
      <c r="AJ8" s="1826" t="s">
        <v>387</v>
      </c>
      <c r="AK8" s="1824" t="s">
        <v>224</v>
      </c>
    </row>
    <row r="9" spans="1:37" ht="63.75">
      <c r="A9" s="1828" t="s">
        <v>388</v>
      </c>
      <c r="B9" s="1828" t="s">
        <v>389</v>
      </c>
      <c r="C9" s="1828" t="s">
        <v>390</v>
      </c>
      <c r="D9" s="1859"/>
      <c r="E9" s="1860"/>
      <c r="F9" s="1861"/>
      <c r="G9" s="1862"/>
      <c r="H9" s="1862"/>
      <c r="I9" s="1862"/>
      <c r="J9" s="1860"/>
      <c r="K9" s="1862"/>
      <c r="L9" s="1862"/>
      <c r="M9" s="1862"/>
      <c r="N9" s="1862"/>
      <c r="O9" s="1862"/>
      <c r="P9" s="1862"/>
      <c r="Q9" s="1862"/>
      <c r="R9" s="1862"/>
      <c r="S9" s="1862"/>
      <c r="T9" s="1862"/>
      <c r="U9" s="1862"/>
      <c r="V9" s="1862"/>
      <c r="W9" s="1862"/>
      <c r="X9" s="1863"/>
      <c r="Y9" s="1862"/>
      <c r="Z9" s="1864"/>
      <c r="AA9" s="1864"/>
      <c r="AB9" s="1864"/>
      <c r="AC9" s="1864"/>
      <c r="AD9" s="1862"/>
      <c r="AE9" s="1862"/>
      <c r="AF9" s="1862"/>
      <c r="AG9" s="1864"/>
      <c r="AH9" s="1864"/>
      <c r="AI9" s="1862"/>
      <c r="AJ9" s="1864"/>
      <c r="AK9" s="1862"/>
    </row>
    <row r="10" spans="1:37">
      <c r="A10" s="3619" t="s">
        <v>391</v>
      </c>
      <c r="B10" s="3621">
        <v>0</v>
      </c>
      <c r="C10" s="3622" t="s">
        <v>392</v>
      </c>
      <c r="D10" s="1832" t="s">
        <v>393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830"/>
      <c r="O10" s="1830"/>
      <c r="P10" s="1830"/>
      <c r="Q10" s="1830"/>
      <c r="R10" s="1830"/>
      <c r="S10" s="1830"/>
      <c r="T10" s="1830"/>
      <c r="U10" s="1830"/>
      <c r="V10" s="1830"/>
      <c r="W10" s="1830"/>
      <c r="X10" s="1830"/>
      <c r="Y10" s="1830"/>
      <c r="Z10" s="1830"/>
      <c r="AA10" s="1830"/>
      <c r="AB10" s="1830"/>
      <c r="AC10" s="1830"/>
      <c r="AD10" s="1830"/>
      <c r="AE10" s="1830"/>
      <c r="AF10" s="1830"/>
      <c r="AG10" s="1830"/>
      <c r="AH10" s="1830"/>
      <c r="AI10" s="1830"/>
      <c r="AJ10" s="1830"/>
      <c r="AK10" s="1830"/>
    </row>
    <row r="11" spans="1:37">
      <c r="A11" s="3619"/>
      <c r="B11" s="3621"/>
      <c r="C11" s="3622"/>
      <c r="D11" s="1833" t="s">
        <v>88</v>
      </c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4"/>
      <c r="AI11" s="1834"/>
      <c r="AJ11" s="1834"/>
      <c r="AK11" s="1834"/>
    </row>
    <row r="12" spans="1:37">
      <c r="A12" s="3619"/>
      <c r="B12" s="3621"/>
      <c r="C12" s="3622"/>
      <c r="D12" s="1833" t="s">
        <v>394</v>
      </c>
      <c r="E12" s="1936"/>
      <c r="F12" s="1936"/>
      <c r="G12" s="1936"/>
      <c r="H12" s="1936"/>
      <c r="I12" s="1936"/>
      <c r="J12" s="1936"/>
      <c r="K12" s="1936"/>
      <c r="L12" s="1936"/>
      <c r="M12" s="1936"/>
      <c r="N12" s="1936"/>
      <c r="O12" s="1936"/>
      <c r="P12" s="1936"/>
      <c r="Q12" s="1936"/>
      <c r="R12" s="1936"/>
      <c r="S12" s="1936"/>
      <c r="T12" s="1936"/>
      <c r="U12" s="1936"/>
      <c r="V12" s="1936"/>
      <c r="W12" s="1936"/>
      <c r="X12" s="1936"/>
      <c r="Y12" s="1936"/>
      <c r="Z12" s="1936"/>
      <c r="AA12" s="1936"/>
      <c r="AB12" s="1936"/>
      <c r="AC12" s="1936"/>
      <c r="AD12" s="1936"/>
      <c r="AE12" s="1936"/>
      <c r="AF12" s="1936"/>
      <c r="AG12" s="1936"/>
      <c r="AH12" s="1936"/>
      <c r="AI12" s="1936"/>
      <c r="AJ12" s="1936"/>
      <c r="AK12" s="1936"/>
    </row>
    <row r="13" spans="1:37">
      <c r="A13" s="3619"/>
      <c r="B13" s="3621"/>
      <c r="C13" s="3622"/>
      <c r="D13" s="1833" t="s">
        <v>395</v>
      </c>
      <c r="E13" s="1937"/>
      <c r="F13" s="1937"/>
      <c r="G13" s="1937"/>
      <c r="H13" s="1937"/>
      <c r="I13" s="1937"/>
      <c r="J13" s="1937"/>
      <c r="K13" s="1937"/>
      <c r="L13" s="1937"/>
      <c r="M13" s="1937"/>
      <c r="N13" s="1937"/>
      <c r="O13" s="1937"/>
      <c r="P13" s="1937"/>
      <c r="Q13" s="1937"/>
      <c r="R13" s="1937"/>
      <c r="S13" s="1937"/>
      <c r="T13" s="1937"/>
      <c r="U13" s="1937"/>
      <c r="V13" s="1937"/>
      <c r="W13" s="1937"/>
      <c r="X13" s="1937"/>
      <c r="Y13" s="1937"/>
      <c r="Z13" s="1937"/>
      <c r="AA13" s="1937"/>
      <c r="AB13" s="1937"/>
      <c r="AC13" s="1937"/>
      <c r="AD13" s="1937"/>
      <c r="AE13" s="1937"/>
      <c r="AF13" s="1937"/>
      <c r="AG13" s="1937"/>
      <c r="AH13" s="1937"/>
      <c r="AI13" s="1937"/>
      <c r="AJ13" s="1937"/>
      <c r="AK13" s="1937"/>
    </row>
    <row r="14" spans="1:37">
      <c r="A14" s="3619"/>
      <c r="B14" s="3621"/>
      <c r="C14" s="3622"/>
      <c r="D14" s="1833" t="s">
        <v>396</v>
      </c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8"/>
      <c r="AI14" s="1938"/>
      <c r="AJ14" s="1938"/>
      <c r="AK14" s="1938"/>
    </row>
    <row r="15" spans="1:37">
      <c r="A15" s="3619"/>
      <c r="B15" s="3621"/>
      <c r="C15" s="3623" t="s">
        <v>397</v>
      </c>
      <c r="D15" s="1835" t="s">
        <v>398</v>
      </c>
      <c r="E15" s="1836"/>
      <c r="F15" s="1836"/>
      <c r="G15" s="1836"/>
      <c r="H15" s="1836"/>
      <c r="I15" s="1836"/>
      <c r="J15" s="1836"/>
      <c r="K15" s="1836"/>
      <c r="L15" s="1836"/>
      <c r="M15" s="1836"/>
      <c r="N15" s="1836"/>
      <c r="O15" s="1836"/>
      <c r="P15" s="1836"/>
      <c r="Q15" s="1836"/>
      <c r="R15" s="1836"/>
      <c r="S15" s="1836"/>
      <c r="T15" s="1836"/>
      <c r="U15" s="1836"/>
      <c r="V15" s="1836"/>
      <c r="W15" s="1836"/>
      <c r="X15" s="1836"/>
      <c r="Y15" s="1836"/>
      <c r="Z15" s="1836"/>
      <c r="AA15" s="1836"/>
      <c r="AB15" s="1836"/>
      <c r="AC15" s="1836"/>
      <c r="AD15" s="1836"/>
      <c r="AE15" s="1836"/>
      <c r="AF15" s="1836"/>
      <c r="AG15" s="1836"/>
      <c r="AH15" s="1836"/>
      <c r="AI15" s="1836"/>
      <c r="AJ15" s="1836"/>
      <c r="AK15" s="1836"/>
    </row>
    <row r="16" spans="1:37">
      <c r="A16" s="3619"/>
      <c r="B16" s="3621"/>
      <c r="C16" s="3624"/>
      <c r="D16" s="1833" t="s">
        <v>89</v>
      </c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  <c r="Q16" s="1834"/>
      <c r="R16" s="1834"/>
      <c r="S16" s="1834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E16" s="1834"/>
      <c r="AF16" s="1834"/>
      <c r="AG16" s="1834"/>
      <c r="AH16" s="1834"/>
      <c r="AI16" s="1834"/>
      <c r="AJ16" s="1834"/>
      <c r="AK16" s="1834"/>
    </row>
    <row r="17" spans="1:37">
      <c r="A17" s="3619"/>
      <c r="B17" s="3621"/>
      <c r="C17" s="3624"/>
      <c r="D17" s="1833" t="s">
        <v>399</v>
      </c>
      <c r="E17" s="1936"/>
      <c r="F17" s="1936"/>
      <c r="G17" s="1936"/>
      <c r="H17" s="1936"/>
      <c r="I17" s="1936"/>
      <c r="J17" s="1936"/>
      <c r="K17" s="1936"/>
      <c r="L17" s="1936"/>
      <c r="M17" s="1936"/>
      <c r="N17" s="1936"/>
      <c r="O17" s="1936"/>
      <c r="P17" s="1936"/>
      <c r="Q17" s="1936"/>
      <c r="R17" s="1936"/>
      <c r="S17" s="1936"/>
      <c r="T17" s="1936"/>
      <c r="U17" s="1936"/>
      <c r="V17" s="1936"/>
      <c r="W17" s="1936"/>
      <c r="X17" s="1936"/>
      <c r="Y17" s="1936"/>
      <c r="Z17" s="1936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</row>
    <row r="18" spans="1:37">
      <c r="A18" s="3619"/>
      <c r="B18" s="3621"/>
      <c r="C18" s="3624"/>
      <c r="D18" s="1833" t="s">
        <v>395</v>
      </c>
      <c r="E18" s="1937"/>
      <c r="F18" s="1937"/>
      <c r="G18" s="1937"/>
      <c r="H18" s="1937"/>
      <c r="I18" s="1937"/>
      <c r="J18" s="1937"/>
      <c r="K18" s="1937"/>
      <c r="L18" s="1937"/>
      <c r="M18" s="1937"/>
      <c r="N18" s="1937"/>
      <c r="O18" s="1937"/>
      <c r="P18" s="1937"/>
      <c r="Q18" s="1937"/>
      <c r="R18" s="1937"/>
      <c r="S18" s="1937"/>
      <c r="T18" s="1937"/>
      <c r="U18" s="1937"/>
      <c r="V18" s="1937"/>
      <c r="W18" s="1937"/>
      <c r="X18" s="1937"/>
      <c r="Y18" s="1937"/>
      <c r="Z18" s="1937"/>
      <c r="AA18" s="1937"/>
      <c r="AB18" s="1937"/>
      <c r="AC18" s="1937"/>
      <c r="AD18" s="1937"/>
      <c r="AE18" s="1937"/>
      <c r="AF18" s="1937"/>
      <c r="AG18" s="1937"/>
      <c r="AH18" s="1937"/>
      <c r="AI18" s="1937"/>
      <c r="AJ18" s="1937"/>
      <c r="AK18" s="1937"/>
    </row>
    <row r="19" spans="1:37">
      <c r="A19" s="3619"/>
      <c r="B19" s="3621"/>
      <c r="C19" s="3625"/>
      <c r="D19" s="1833" t="s">
        <v>396</v>
      </c>
      <c r="E19" s="1938"/>
      <c r="F19" s="1938"/>
      <c r="G19" s="1938"/>
      <c r="H19" s="1938"/>
      <c r="I19" s="1938"/>
      <c r="J19" s="1938"/>
      <c r="K19" s="1938"/>
      <c r="L19" s="1938"/>
      <c r="M19" s="1938"/>
      <c r="N19" s="1938"/>
      <c r="O19" s="1938"/>
      <c r="P19" s="1938"/>
      <c r="Q19" s="1938"/>
      <c r="R19" s="1938"/>
      <c r="S19" s="1938"/>
      <c r="T19" s="1938"/>
      <c r="U19" s="1938"/>
      <c r="V19" s="1938"/>
      <c r="W19" s="1938"/>
      <c r="X19" s="1938"/>
      <c r="Y19" s="1938"/>
      <c r="Z19" s="1938"/>
      <c r="AA19" s="1938"/>
      <c r="AB19" s="1938"/>
      <c r="AC19" s="1938"/>
      <c r="AD19" s="1938"/>
      <c r="AE19" s="1938"/>
      <c r="AF19" s="1938"/>
      <c r="AG19" s="1938"/>
      <c r="AH19" s="1938"/>
      <c r="AI19" s="1938"/>
      <c r="AJ19" s="1938"/>
      <c r="AK19" s="1938"/>
    </row>
    <row r="20" spans="1:37">
      <c r="A20" s="3619"/>
      <c r="B20" s="3626" t="s">
        <v>400</v>
      </c>
      <c r="C20" s="3604" t="s">
        <v>401</v>
      </c>
      <c r="D20" s="1833" t="s">
        <v>402</v>
      </c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6"/>
    </row>
    <row r="21" spans="1:37">
      <c r="A21" s="3619"/>
      <c r="B21" s="3621"/>
      <c r="C21" s="3604"/>
      <c r="D21" s="1833" t="s">
        <v>403</v>
      </c>
      <c r="E21" s="1834"/>
      <c r="F21" s="1834"/>
      <c r="G21" s="1834"/>
      <c r="H21" s="1834"/>
      <c r="I21" s="1834"/>
      <c r="J21" s="1834"/>
      <c r="K21" s="1834"/>
      <c r="L21" s="1834"/>
      <c r="M21" s="1834"/>
      <c r="N21" s="1834"/>
      <c r="O21" s="1834"/>
      <c r="P21" s="1834"/>
      <c r="Q21" s="1834"/>
      <c r="R21" s="1834"/>
      <c r="S21" s="1834"/>
      <c r="T21" s="1834"/>
      <c r="U21" s="1834"/>
      <c r="V21" s="1834"/>
      <c r="W21" s="1834"/>
      <c r="X21" s="1834"/>
      <c r="Y21" s="1834"/>
      <c r="Z21" s="1834"/>
      <c r="AA21" s="1834"/>
      <c r="AB21" s="1834"/>
      <c r="AC21" s="1834"/>
      <c r="AD21" s="1834"/>
      <c r="AE21" s="1834"/>
      <c r="AF21" s="1834"/>
      <c r="AG21" s="1834"/>
      <c r="AH21" s="1834"/>
      <c r="AI21" s="1834"/>
      <c r="AJ21" s="1834"/>
      <c r="AK21" s="1834"/>
    </row>
    <row r="22" spans="1:37">
      <c r="A22" s="3619"/>
      <c r="B22" s="3621"/>
      <c r="C22" s="3604"/>
      <c r="D22" s="1833" t="s">
        <v>404</v>
      </c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936"/>
      <c r="P22" s="1936"/>
      <c r="Q22" s="1936"/>
      <c r="R22" s="1936"/>
      <c r="S22" s="1936"/>
      <c r="T22" s="1936"/>
      <c r="U22" s="1936"/>
      <c r="V22" s="1936"/>
      <c r="W22" s="1936"/>
      <c r="X22" s="1936"/>
      <c r="Y22" s="1936"/>
      <c r="Z22" s="1936"/>
      <c r="AA22" s="1936"/>
      <c r="AB22" s="1936"/>
      <c r="AC22" s="1936"/>
      <c r="AD22" s="1936"/>
      <c r="AE22" s="1936"/>
      <c r="AF22" s="1936"/>
      <c r="AG22" s="1936"/>
      <c r="AH22" s="1936"/>
      <c r="AI22" s="1936"/>
      <c r="AJ22" s="1936"/>
      <c r="AK22" s="1936"/>
    </row>
    <row r="23" spans="1:37">
      <c r="A23" s="3619"/>
      <c r="B23" s="3621"/>
      <c r="C23" s="3604"/>
      <c r="D23" s="1833" t="s">
        <v>395</v>
      </c>
      <c r="E23" s="1937"/>
      <c r="F23" s="1937"/>
      <c r="G23" s="1937"/>
      <c r="H23" s="1937"/>
      <c r="I23" s="1937"/>
      <c r="J23" s="1937"/>
      <c r="K23" s="1937"/>
      <c r="L23" s="1937"/>
      <c r="M23" s="1937"/>
      <c r="N23" s="1937"/>
      <c r="O23" s="1937"/>
      <c r="P23" s="1937"/>
      <c r="Q23" s="1937"/>
      <c r="R23" s="1937"/>
      <c r="S23" s="1937"/>
      <c r="T23" s="1937"/>
      <c r="U23" s="1937"/>
      <c r="V23" s="1937"/>
      <c r="W23" s="1937"/>
      <c r="X23" s="1937"/>
      <c r="Y23" s="1937"/>
      <c r="Z23" s="1937"/>
      <c r="AA23" s="1937"/>
      <c r="AB23" s="1937"/>
      <c r="AC23" s="1937"/>
      <c r="AD23" s="1937"/>
      <c r="AE23" s="1937"/>
      <c r="AF23" s="1937"/>
      <c r="AG23" s="1937"/>
      <c r="AH23" s="1937"/>
      <c r="AI23" s="1937"/>
      <c r="AJ23" s="1937"/>
      <c r="AK23" s="1937"/>
    </row>
    <row r="24" spans="1:37">
      <c r="A24" s="3619"/>
      <c r="B24" s="3621"/>
      <c r="C24" s="3604"/>
      <c r="D24" s="1833" t="s">
        <v>396</v>
      </c>
      <c r="E24" s="1938"/>
      <c r="F24" s="1938"/>
      <c r="G24" s="1938"/>
      <c r="H24" s="1938"/>
      <c r="I24" s="1938"/>
      <c r="J24" s="1938"/>
      <c r="K24" s="1938"/>
      <c r="L24" s="1938"/>
      <c r="M24" s="1938"/>
      <c r="N24" s="1938"/>
      <c r="O24" s="1938"/>
      <c r="P24" s="1938"/>
      <c r="Q24" s="1938"/>
      <c r="R24" s="1938"/>
      <c r="S24" s="1938"/>
      <c r="T24" s="1938"/>
      <c r="U24" s="1938"/>
      <c r="V24" s="1938"/>
      <c r="W24" s="1938"/>
      <c r="X24" s="1938"/>
      <c r="Y24" s="1938"/>
      <c r="Z24" s="1938"/>
      <c r="AA24" s="1938"/>
      <c r="AB24" s="1938"/>
      <c r="AC24" s="1938"/>
      <c r="AD24" s="1938"/>
      <c r="AE24" s="1938"/>
      <c r="AF24" s="1938"/>
      <c r="AG24" s="1938"/>
      <c r="AH24" s="1938"/>
      <c r="AI24" s="1938"/>
      <c r="AJ24" s="1938"/>
      <c r="AK24" s="1938"/>
    </row>
    <row r="25" spans="1:37">
      <c r="A25" s="3619"/>
      <c r="B25" s="3601" t="s">
        <v>405</v>
      </c>
      <c r="C25" s="3604" t="s">
        <v>406</v>
      </c>
      <c r="D25" s="1833" t="s">
        <v>407</v>
      </c>
      <c r="E25" s="1836"/>
      <c r="F25" s="1836"/>
      <c r="G25" s="1836"/>
      <c r="H25" s="1836"/>
      <c r="I25" s="1836"/>
      <c r="J25" s="1836"/>
      <c r="K25" s="1836"/>
      <c r="L25" s="1836"/>
      <c r="M25" s="1836"/>
      <c r="N25" s="1836"/>
      <c r="O25" s="1836"/>
      <c r="P25" s="1836"/>
      <c r="Q25" s="1836"/>
      <c r="R25" s="1836"/>
      <c r="S25" s="1836"/>
      <c r="T25" s="1836"/>
      <c r="U25" s="1836"/>
      <c r="V25" s="1836"/>
      <c r="W25" s="1836"/>
      <c r="X25" s="1836"/>
      <c r="Y25" s="1836"/>
      <c r="Z25" s="1836"/>
      <c r="AA25" s="1836"/>
      <c r="AB25" s="1836"/>
      <c r="AC25" s="1836"/>
      <c r="AD25" s="1836"/>
      <c r="AE25" s="1836"/>
      <c r="AF25" s="1836"/>
      <c r="AG25" s="1836"/>
      <c r="AH25" s="1836"/>
      <c r="AI25" s="1836"/>
      <c r="AJ25" s="1836"/>
      <c r="AK25" s="1836"/>
    </row>
    <row r="26" spans="1:37">
      <c r="A26" s="3619"/>
      <c r="B26" s="3602"/>
      <c r="C26" s="3604"/>
      <c r="D26" s="1833" t="s">
        <v>408</v>
      </c>
      <c r="E26" s="1834"/>
      <c r="F26" s="1834"/>
      <c r="G26" s="1834"/>
      <c r="H26" s="1834"/>
      <c r="I26" s="1834"/>
      <c r="J26" s="1834"/>
      <c r="K26" s="1834"/>
      <c r="L26" s="1834"/>
      <c r="M26" s="1834"/>
      <c r="N26" s="1834"/>
      <c r="O26" s="1834"/>
      <c r="P26" s="1834"/>
      <c r="Q26" s="1834"/>
      <c r="R26" s="1834"/>
      <c r="S26" s="1834"/>
      <c r="T26" s="1834"/>
      <c r="U26" s="1834"/>
      <c r="V26" s="1834"/>
      <c r="W26" s="1834"/>
      <c r="X26" s="1834"/>
      <c r="Y26" s="1834"/>
      <c r="Z26" s="1834"/>
      <c r="AA26" s="1834"/>
      <c r="AB26" s="1834"/>
      <c r="AC26" s="1834"/>
      <c r="AD26" s="1834"/>
      <c r="AE26" s="1834"/>
      <c r="AF26" s="1834"/>
      <c r="AG26" s="1834"/>
      <c r="AH26" s="1834"/>
      <c r="AI26" s="1834"/>
      <c r="AJ26" s="1834"/>
      <c r="AK26" s="1834"/>
    </row>
    <row r="27" spans="1:37">
      <c r="A27" s="3619"/>
      <c r="B27" s="3602"/>
      <c r="C27" s="3604"/>
      <c r="D27" s="1833" t="s">
        <v>409</v>
      </c>
      <c r="E27" s="1936"/>
      <c r="F27" s="1936"/>
      <c r="G27" s="1936"/>
      <c r="H27" s="1936"/>
      <c r="I27" s="1936"/>
      <c r="J27" s="1936"/>
      <c r="K27" s="1936"/>
      <c r="L27" s="1936"/>
      <c r="M27" s="1936"/>
      <c r="N27" s="1936"/>
      <c r="O27" s="1936"/>
      <c r="P27" s="1936"/>
      <c r="Q27" s="1936"/>
      <c r="R27" s="1936"/>
      <c r="S27" s="1936"/>
      <c r="T27" s="1936"/>
      <c r="U27" s="1936"/>
      <c r="V27" s="1936"/>
      <c r="W27" s="1936"/>
      <c r="X27" s="1936"/>
      <c r="Y27" s="1936"/>
      <c r="Z27" s="1936"/>
      <c r="AA27" s="1936"/>
      <c r="AB27" s="1936"/>
      <c r="AC27" s="1936"/>
      <c r="AD27" s="1936"/>
      <c r="AE27" s="1936"/>
      <c r="AF27" s="1936"/>
      <c r="AG27" s="1936"/>
      <c r="AH27" s="1936"/>
      <c r="AI27" s="1936"/>
      <c r="AJ27" s="1936"/>
      <c r="AK27" s="1936"/>
    </row>
    <row r="28" spans="1:37">
      <c r="A28" s="3619"/>
      <c r="B28" s="3602"/>
      <c r="C28" s="3604"/>
      <c r="D28" s="1833" t="s">
        <v>395</v>
      </c>
      <c r="E28" s="1937"/>
      <c r="F28" s="1937"/>
      <c r="G28" s="1937"/>
      <c r="H28" s="1937"/>
      <c r="I28" s="1937"/>
      <c r="J28" s="1937"/>
      <c r="K28" s="1937"/>
      <c r="L28" s="1937"/>
      <c r="M28" s="1937"/>
      <c r="N28" s="1937"/>
      <c r="O28" s="1937"/>
      <c r="P28" s="1937"/>
      <c r="Q28" s="1937"/>
      <c r="R28" s="1937"/>
      <c r="S28" s="1937"/>
      <c r="T28" s="1937"/>
      <c r="U28" s="1937"/>
      <c r="V28" s="1937"/>
      <c r="W28" s="1937"/>
      <c r="X28" s="1937"/>
      <c r="Y28" s="1937"/>
      <c r="Z28" s="1937"/>
      <c r="AA28" s="1937"/>
      <c r="AB28" s="1937"/>
      <c r="AC28" s="1937"/>
      <c r="AD28" s="1937"/>
      <c r="AE28" s="1937"/>
      <c r="AF28" s="1937"/>
      <c r="AG28" s="1937"/>
      <c r="AH28" s="1937"/>
      <c r="AI28" s="1937"/>
      <c r="AJ28" s="1937"/>
      <c r="AK28" s="1937"/>
    </row>
    <row r="29" spans="1:37">
      <c r="A29" s="3619"/>
      <c r="B29" s="3602"/>
      <c r="C29" s="3604"/>
      <c r="D29" s="1833" t="s">
        <v>396</v>
      </c>
      <c r="E29" s="1938"/>
      <c r="F29" s="1938"/>
      <c r="G29" s="1938"/>
      <c r="H29" s="1938"/>
      <c r="I29" s="1938"/>
      <c r="J29" s="1938"/>
      <c r="K29" s="1938"/>
      <c r="L29" s="1938"/>
      <c r="M29" s="1938"/>
      <c r="N29" s="1938"/>
      <c r="O29" s="1938"/>
      <c r="P29" s="1938"/>
      <c r="Q29" s="1938"/>
      <c r="R29" s="1938"/>
      <c r="S29" s="1938"/>
      <c r="T29" s="1938"/>
      <c r="U29" s="1938"/>
      <c r="V29" s="1938"/>
      <c r="W29" s="1938"/>
      <c r="X29" s="1938"/>
      <c r="Y29" s="1938"/>
      <c r="Z29" s="1938"/>
      <c r="AA29" s="1938"/>
      <c r="AB29" s="1938"/>
      <c r="AC29" s="1938"/>
      <c r="AD29" s="1938"/>
      <c r="AE29" s="1938"/>
      <c r="AF29" s="1938"/>
      <c r="AG29" s="1938"/>
      <c r="AH29" s="1938"/>
      <c r="AI29" s="1938"/>
      <c r="AJ29" s="1938"/>
      <c r="AK29" s="1938"/>
    </row>
    <row r="30" spans="1:37">
      <c r="A30" s="3619"/>
      <c r="B30" s="3627" t="s">
        <v>410</v>
      </c>
      <c r="C30" s="3604" t="s">
        <v>411</v>
      </c>
      <c r="D30" s="1833" t="s">
        <v>412</v>
      </c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6"/>
      <c r="W30" s="1836"/>
      <c r="X30" s="1836"/>
      <c r="Y30" s="1836"/>
      <c r="Z30" s="1836"/>
      <c r="AA30" s="1836"/>
      <c r="AB30" s="1836"/>
      <c r="AC30" s="1836"/>
      <c r="AD30" s="1836"/>
      <c r="AE30" s="1836"/>
      <c r="AF30" s="1836"/>
      <c r="AG30" s="1836"/>
      <c r="AH30" s="1836"/>
      <c r="AI30" s="1836"/>
      <c r="AJ30" s="1836"/>
      <c r="AK30" s="1836"/>
    </row>
    <row r="31" spans="1:37">
      <c r="A31" s="3619"/>
      <c r="B31" s="3621"/>
      <c r="C31" s="3604"/>
      <c r="D31" s="1833" t="s">
        <v>413</v>
      </c>
      <c r="E31" s="1834"/>
      <c r="F31" s="1834"/>
      <c r="G31" s="1834"/>
      <c r="H31" s="1834"/>
      <c r="I31" s="1834"/>
      <c r="J31" s="1834"/>
      <c r="K31" s="1834"/>
      <c r="L31" s="1834"/>
      <c r="M31" s="1834"/>
      <c r="N31" s="1834"/>
      <c r="O31" s="1834"/>
      <c r="P31" s="1834"/>
      <c r="Q31" s="1834"/>
      <c r="R31" s="1834"/>
      <c r="S31" s="1834"/>
      <c r="T31" s="1834"/>
      <c r="U31" s="1834"/>
      <c r="V31" s="1834"/>
      <c r="W31" s="1834"/>
      <c r="X31" s="1834"/>
      <c r="Y31" s="1834"/>
      <c r="Z31" s="1834"/>
      <c r="AA31" s="1834"/>
      <c r="AB31" s="1834"/>
      <c r="AC31" s="1834"/>
      <c r="AD31" s="1834"/>
      <c r="AE31" s="1834"/>
      <c r="AF31" s="1834"/>
      <c r="AG31" s="1834"/>
      <c r="AH31" s="1834"/>
      <c r="AI31" s="1834"/>
      <c r="AJ31" s="1834"/>
      <c r="AK31" s="1834"/>
    </row>
    <row r="32" spans="1:37">
      <c r="A32" s="3619"/>
      <c r="B32" s="3621"/>
      <c r="C32" s="3604"/>
      <c r="D32" s="1833" t="s">
        <v>414</v>
      </c>
      <c r="E32" s="1936"/>
      <c r="F32" s="1936"/>
      <c r="G32" s="1936"/>
      <c r="H32" s="1936"/>
      <c r="I32" s="1936"/>
      <c r="J32" s="1936"/>
      <c r="K32" s="1936"/>
      <c r="L32" s="1936"/>
      <c r="M32" s="1936"/>
      <c r="N32" s="1936"/>
      <c r="O32" s="1936"/>
      <c r="P32" s="1936"/>
      <c r="Q32" s="1936"/>
      <c r="R32" s="1936"/>
      <c r="S32" s="1936"/>
      <c r="T32" s="1936"/>
      <c r="U32" s="1936"/>
      <c r="V32" s="1936"/>
      <c r="W32" s="1936"/>
      <c r="X32" s="1936"/>
      <c r="Y32" s="1936"/>
      <c r="Z32" s="1936"/>
      <c r="AA32" s="1936"/>
      <c r="AB32" s="1936"/>
      <c r="AC32" s="1936"/>
      <c r="AD32" s="1936"/>
      <c r="AE32" s="1936"/>
      <c r="AF32" s="1936"/>
      <c r="AG32" s="1936"/>
      <c r="AH32" s="1936"/>
      <c r="AI32" s="1936"/>
      <c r="AJ32" s="1936"/>
      <c r="AK32" s="1936"/>
    </row>
    <row r="33" spans="1:37">
      <c r="A33" s="3619"/>
      <c r="B33" s="3621"/>
      <c r="C33" s="3604"/>
      <c r="D33" s="1833" t="s">
        <v>395</v>
      </c>
      <c r="E33" s="1937"/>
      <c r="F33" s="1937"/>
      <c r="G33" s="1937"/>
      <c r="H33" s="1937"/>
      <c r="I33" s="1937"/>
      <c r="J33" s="1937"/>
      <c r="K33" s="1937"/>
      <c r="L33" s="1937"/>
      <c r="M33" s="1937"/>
      <c r="N33" s="1937"/>
      <c r="O33" s="1937"/>
      <c r="P33" s="1937"/>
      <c r="Q33" s="1937"/>
      <c r="R33" s="1937"/>
      <c r="S33" s="1937"/>
      <c r="T33" s="1937"/>
      <c r="U33" s="1937"/>
      <c r="V33" s="1937"/>
      <c r="W33" s="1937"/>
      <c r="X33" s="1937"/>
      <c r="Y33" s="1937"/>
      <c r="Z33" s="1937"/>
      <c r="AA33" s="1937"/>
      <c r="AB33" s="1937"/>
      <c r="AC33" s="1937"/>
      <c r="AD33" s="1937"/>
      <c r="AE33" s="1937"/>
      <c r="AF33" s="1937"/>
      <c r="AG33" s="1937"/>
      <c r="AH33" s="1937"/>
      <c r="AI33" s="1937"/>
      <c r="AJ33" s="1937"/>
      <c r="AK33" s="1937"/>
    </row>
    <row r="34" spans="1:37">
      <c r="A34" s="3620"/>
      <c r="B34" s="3621"/>
      <c r="C34" s="3604"/>
      <c r="D34" s="1833" t="s">
        <v>396</v>
      </c>
      <c r="E34" s="1938"/>
      <c r="F34" s="1938"/>
      <c r="G34" s="1938"/>
      <c r="H34" s="1938"/>
      <c r="I34" s="1938"/>
      <c r="J34" s="1938"/>
      <c r="K34" s="1938"/>
      <c r="L34" s="1938"/>
      <c r="M34" s="1938"/>
      <c r="N34" s="1938"/>
      <c r="O34" s="1938"/>
      <c r="P34" s="1938"/>
      <c r="Q34" s="1938"/>
      <c r="R34" s="1938"/>
      <c r="S34" s="1938"/>
      <c r="T34" s="1938"/>
      <c r="U34" s="1938"/>
      <c r="V34" s="1938"/>
      <c r="W34" s="1938"/>
      <c r="X34" s="1938"/>
      <c r="Y34" s="1938"/>
      <c r="Z34" s="1938"/>
      <c r="AA34" s="1938"/>
      <c r="AB34" s="1938"/>
      <c r="AC34" s="1938"/>
      <c r="AD34" s="1938"/>
      <c r="AE34" s="1938"/>
      <c r="AF34" s="1938"/>
      <c r="AG34" s="1938"/>
      <c r="AH34" s="1938"/>
      <c r="AI34" s="1938"/>
      <c r="AJ34" s="1938"/>
      <c r="AK34" s="1938"/>
    </row>
    <row r="35" spans="1:37">
      <c r="A35" s="3611" t="s">
        <v>415</v>
      </c>
      <c r="B35" s="3601" t="s">
        <v>416</v>
      </c>
      <c r="C35" s="3614" t="s">
        <v>417</v>
      </c>
      <c r="D35" s="1833" t="s">
        <v>418</v>
      </c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6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</row>
    <row r="36" spans="1:37">
      <c r="A36" s="3611"/>
      <c r="B36" s="3612"/>
      <c r="C36" s="3614"/>
      <c r="D36" s="1833" t="s">
        <v>419</v>
      </c>
      <c r="E36" s="1834"/>
      <c r="F36" s="1834"/>
      <c r="G36" s="1834"/>
      <c r="H36" s="1834"/>
      <c r="I36" s="1834"/>
      <c r="J36" s="1834"/>
      <c r="K36" s="1834"/>
      <c r="L36" s="1834"/>
      <c r="M36" s="1834"/>
      <c r="N36" s="1834"/>
      <c r="O36" s="1834"/>
      <c r="P36" s="1834"/>
      <c r="Q36" s="1834"/>
      <c r="R36" s="1834"/>
      <c r="S36" s="1834"/>
      <c r="T36" s="1834"/>
      <c r="U36" s="1834"/>
      <c r="V36" s="1834"/>
      <c r="W36" s="1834"/>
      <c r="X36" s="1834"/>
      <c r="Y36" s="1834"/>
      <c r="Z36" s="1834"/>
      <c r="AA36" s="1834"/>
      <c r="AB36" s="1834"/>
      <c r="AC36" s="1834"/>
      <c r="AD36" s="1834"/>
      <c r="AE36" s="1834"/>
      <c r="AF36" s="1834"/>
      <c r="AG36" s="1834"/>
      <c r="AH36" s="1834"/>
      <c r="AI36" s="1834"/>
      <c r="AJ36" s="1834"/>
      <c r="AK36" s="1834"/>
    </row>
    <row r="37" spans="1:37">
      <c r="A37" s="3611"/>
      <c r="B37" s="3612"/>
      <c r="C37" s="3614"/>
      <c r="D37" s="1833" t="s">
        <v>420</v>
      </c>
      <c r="E37" s="1936"/>
      <c r="F37" s="1936"/>
      <c r="G37" s="1936"/>
      <c r="H37" s="1936"/>
      <c r="I37" s="1936"/>
      <c r="J37" s="1936"/>
      <c r="K37" s="1936"/>
      <c r="L37" s="1936"/>
      <c r="M37" s="1936"/>
      <c r="N37" s="1936"/>
      <c r="O37" s="1936"/>
      <c r="P37" s="1936"/>
      <c r="Q37" s="1936"/>
      <c r="R37" s="1936"/>
      <c r="S37" s="1936"/>
      <c r="T37" s="1936"/>
      <c r="U37" s="1936"/>
      <c r="V37" s="1936"/>
      <c r="W37" s="1936"/>
      <c r="X37" s="1936"/>
      <c r="Y37" s="1936"/>
      <c r="Z37" s="1936"/>
      <c r="AA37" s="1936"/>
      <c r="AB37" s="1936"/>
      <c r="AC37" s="1936"/>
      <c r="AD37" s="1936"/>
      <c r="AE37" s="1936"/>
      <c r="AF37" s="1936"/>
      <c r="AG37" s="1936"/>
      <c r="AH37" s="1936"/>
      <c r="AI37" s="1936"/>
      <c r="AJ37" s="1936"/>
      <c r="AK37" s="1936"/>
    </row>
    <row r="38" spans="1:37">
      <c r="A38" s="3611"/>
      <c r="B38" s="3612"/>
      <c r="C38" s="3614"/>
      <c r="D38" s="1833" t="s">
        <v>395</v>
      </c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937"/>
      <c r="AJ38" s="1937"/>
      <c r="AK38" s="1937"/>
    </row>
    <row r="39" spans="1:37">
      <c r="A39" s="3611"/>
      <c r="B39" s="3613"/>
      <c r="C39" s="3614"/>
      <c r="D39" s="1833" t="s">
        <v>396</v>
      </c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938"/>
      <c r="AJ39" s="1938"/>
      <c r="AK39" s="1938"/>
    </row>
    <row r="40" spans="1:37">
      <c r="A40" s="3615" t="s">
        <v>421</v>
      </c>
      <c r="B40" s="3601" t="s">
        <v>422</v>
      </c>
      <c r="C40" s="3604" t="s">
        <v>423</v>
      </c>
      <c r="D40" s="1833" t="s">
        <v>424</v>
      </c>
      <c r="E40" s="1836"/>
      <c r="F40" s="1836"/>
      <c r="G40" s="1836"/>
      <c r="H40" s="1836"/>
      <c r="I40" s="1836"/>
      <c r="J40" s="1836"/>
      <c r="K40" s="1836"/>
      <c r="L40" s="1836"/>
      <c r="M40" s="1836"/>
      <c r="N40" s="1836"/>
      <c r="O40" s="1836"/>
      <c r="P40" s="1836"/>
      <c r="Q40" s="1836"/>
      <c r="R40" s="1836"/>
      <c r="S40" s="1836"/>
      <c r="T40" s="1836"/>
      <c r="U40" s="1836"/>
      <c r="V40" s="1836"/>
      <c r="W40" s="1836"/>
      <c r="X40" s="1836"/>
      <c r="Y40" s="1836"/>
      <c r="Z40" s="1836"/>
      <c r="AA40" s="1836"/>
      <c r="AB40" s="1836"/>
      <c r="AC40" s="1836"/>
      <c r="AD40" s="1836"/>
      <c r="AE40" s="1836"/>
      <c r="AF40" s="1836"/>
      <c r="AG40" s="1836"/>
      <c r="AH40" s="1836"/>
      <c r="AI40" s="1836"/>
      <c r="AJ40" s="1836"/>
      <c r="AK40" s="1836"/>
    </row>
    <row r="41" spans="1:37">
      <c r="A41" s="3615"/>
      <c r="B41" s="3602"/>
      <c r="C41" s="3604"/>
      <c r="D41" s="1833" t="s">
        <v>425</v>
      </c>
      <c r="E41" s="1834"/>
      <c r="F41" s="1834"/>
      <c r="G41" s="1834"/>
      <c r="H41" s="1834"/>
      <c r="I41" s="1834"/>
      <c r="J41" s="1834"/>
      <c r="K41" s="1834"/>
      <c r="L41" s="1834"/>
      <c r="M41" s="1834"/>
      <c r="N41" s="1834"/>
      <c r="O41" s="1834"/>
      <c r="P41" s="1834"/>
      <c r="Q41" s="1834"/>
      <c r="R41" s="1834"/>
      <c r="S41" s="1834"/>
      <c r="T41" s="1834"/>
      <c r="U41" s="1834"/>
      <c r="V41" s="1834"/>
      <c r="W41" s="1834"/>
      <c r="X41" s="1834"/>
      <c r="Y41" s="1834"/>
      <c r="Z41" s="1834"/>
      <c r="AA41" s="1834"/>
      <c r="AB41" s="1834"/>
      <c r="AC41" s="1834"/>
      <c r="AD41" s="1834"/>
      <c r="AE41" s="1834"/>
      <c r="AF41" s="1834"/>
      <c r="AG41" s="1834"/>
      <c r="AH41" s="1834"/>
      <c r="AI41" s="1834"/>
      <c r="AJ41" s="1834"/>
      <c r="AK41" s="1834"/>
    </row>
    <row r="42" spans="1:37">
      <c r="A42" s="3615"/>
      <c r="B42" s="3602"/>
      <c r="C42" s="3604"/>
      <c r="D42" s="1833" t="s">
        <v>426</v>
      </c>
      <c r="E42" s="1936"/>
      <c r="F42" s="1936"/>
      <c r="G42" s="1936"/>
      <c r="H42" s="1936"/>
      <c r="I42" s="1936"/>
      <c r="J42" s="1936"/>
      <c r="K42" s="1936"/>
      <c r="L42" s="1936"/>
      <c r="M42" s="1936"/>
      <c r="N42" s="1936"/>
      <c r="O42" s="1936"/>
      <c r="P42" s="1936"/>
      <c r="Q42" s="1936"/>
      <c r="R42" s="1936"/>
      <c r="S42" s="1936"/>
      <c r="T42" s="1936"/>
      <c r="U42" s="1936"/>
      <c r="V42" s="1936"/>
      <c r="W42" s="1936"/>
      <c r="X42" s="1936"/>
      <c r="Y42" s="1936"/>
      <c r="Z42" s="1936"/>
      <c r="AA42" s="1936"/>
      <c r="AB42" s="1936"/>
      <c r="AC42" s="1936"/>
      <c r="AD42" s="1936"/>
      <c r="AE42" s="1936"/>
      <c r="AF42" s="1936"/>
      <c r="AG42" s="1936"/>
      <c r="AH42" s="1936"/>
      <c r="AI42" s="1936"/>
      <c r="AJ42" s="1936"/>
      <c r="AK42" s="1936"/>
    </row>
    <row r="43" spans="1:37">
      <c r="A43" s="3615"/>
      <c r="B43" s="3602"/>
      <c r="C43" s="3604"/>
      <c r="D43" s="1833" t="s">
        <v>395</v>
      </c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7"/>
      <c r="AI43" s="1937"/>
      <c r="AJ43" s="1937"/>
      <c r="AK43" s="1937"/>
    </row>
    <row r="44" spans="1:37">
      <c r="A44" s="3615"/>
      <c r="B44" s="3603"/>
      <c r="C44" s="3604"/>
      <c r="D44" s="1833" t="s">
        <v>396</v>
      </c>
      <c r="E44" s="1938"/>
      <c r="F44" s="1938"/>
      <c r="G44" s="1938"/>
      <c r="H44" s="1938"/>
      <c r="I44" s="1938"/>
      <c r="J44" s="1938"/>
      <c r="K44" s="1938"/>
      <c r="L44" s="1938"/>
      <c r="M44" s="1938"/>
      <c r="N44" s="1938"/>
      <c r="O44" s="1938"/>
      <c r="P44" s="1938"/>
      <c r="Q44" s="1938"/>
      <c r="R44" s="1938"/>
      <c r="S44" s="1938"/>
      <c r="T44" s="1938"/>
      <c r="U44" s="1938"/>
      <c r="V44" s="1938"/>
      <c r="W44" s="1938"/>
      <c r="X44" s="1938"/>
      <c r="Y44" s="1938"/>
      <c r="Z44" s="1938"/>
      <c r="AA44" s="1938"/>
      <c r="AB44" s="1938"/>
      <c r="AC44" s="1938"/>
      <c r="AD44" s="1938"/>
      <c r="AE44" s="1938"/>
      <c r="AF44" s="1938"/>
      <c r="AG44" s="1938"/>
      <c r="AH44" s="1938"/>
      <c r="AI44" s="1938"/>
      <c r="AJ44" s="1938"/>
      <c r="AK44" s="1938"/>
    </row>
    <row r="45" spans="1:37">
      <c r="A45" s="3609" t="s">
        <v>427</v>
      </c>
      <c r="B45" s="3601" t="s">
        <v>428</v>
      </c>
      <c r="C45" s="3604" t="s">
        <v>429</v>
      </c>
      <c r="D45" s="1833" t="s">
        <v>430</v>
      </c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1836"/>
      <c r="Q45" s="1836"/>
      <c r="R45" s="1836"/>
      <c r="S45" s="1836"/>
      <c r="T45" s="1836"/>
      <c r="U45" s="1836"/>
      <c r="V45" s="1836"/>
      <c r="W45" s="1836"/>
      <c r="X45" s="1836"/>
      <c r="Y45" s="1836"/>
      <c r="Z45" s="1836"/>
      <c r="AA45" s="1836"/>
      <c r="AB45" s="1836"/>
      <c r="AC45" s="1836"/>
      <c r="AD45" s="1836"/>
      <c r="AE45" s="1836"/>
      <c r="AF45" s="1836"/>
      <c r="AG45" s="1836"/>
      <c r="AH45" s="1836"/>
      <c r="AI45" s="1836"/>
      <c r="AJ45" s="1836"/>
      <c r="AK45" s="1836"/>
    </row>
    <row r="46" spans="1:37">
      <c r="A46" s="3609"/>
      <c r="B46" s="3602"/>
      <c r="C46" s="3604"/>
      <c r="D46" s="1838" t="s">
        <v>431</v>
      </c>
      <c r="E46" s="1834"/>
      <c r="F46" s="1834"/>
      <c r="G46" s="1834"/>
      <c r="H46" s="1834"/>
      <c r="I46" s="1834"/>
      <c r="J46" s="1834"/>
      <c r="K46" s="1834"/>
      <c r="L46" s="1834"/>
      <c r="M46" s="1834"/>
      <c r="N46" s="1834"/>
      <c r="O46" s="1834"/>
      <c r="P46" s="1834"/>
      <c r="Q46" s="1834"/>
      <c r="R46" s="1834"/>
      <c r="S46" s="1834"/>
      <c r="T46" s="1834"/>
      <c r="U46" s="1834"/>
      <c r="V46" s="1834"/>
      <c r="W46" s="1834"/>
      <c r="X46" s="1834"/>
      <c r="Y46" s="1834"/>
      <c r="Z46" s="1834"/>
      <c r="AA46" s="1834"/>
      <c r="AB46" s="1834"/>
      <c r="AC46" s="1834"/>
      <c r="AD46" s="1834"/>
      <c r="AE46" s="1834"/>
      <c r="AF46" s="1834"/>
      <c r="AG46" s="1834"/>
      <c r="AH46" s="1834"/>
      <c r="AI46" s="1834"/>
      <c r="AJ46" s="1834"/>
      <c r="AK46" s="1834"/>
    </row>
    <row r="47" spans="1:37">
      <c r="A47" s="3609"/>
      <c r="B47" s="3602"/>
      <c r="C47" s="3604"/>
      <c r="D47" s="1833" t="s">
        <v>432</v>
      </c>
      <c r="E47" s="1936"/>
      <c r="F47" s="1936"/>
      <c r="G47" s="1936"/>
      <c r="H47" s="1936"/>
      <c r="I47" s="1936"/>
      <c r="J47" s="1936"/>
      <c r="K47" s="1936"/>
      <c r="L47" s="1936"/>
      <c r="M47" s="1936"/>
      <c r="N47" s="1936"/>
      <c r="O47" s="1936"/>
      <c r="P47" s="1936"/>
      <c r="Q47" s="1936"/>
      <c r="R47" s="1936"/>
      <c r="S47" s="1936"/>
      <c r="T47" s="1936"/>
      <c r="U47" s="1936"/>
      <c r="V47" s="1936"/>
      <c r="W47" s="1936"/>
      <c r="X47" s="1936"/>
      <c r="Y47" s="1936"/>
      <c r="Z47" s="1936"/>
      <c r="AA47" s="1936"/>
      <c r="AB47" s="1936"/>
      <c r="AC47" s="1936"/>
      <c r="AD47" s="1936"/>
      <c r="AE47" s="1936"/>
      <c r="AF47" s="1936"/>
      <c r="AG47" s="1936"/>
      <c r="AH47" s="1936"/>
      <c r="AI47" s="1936"/>
      <c r="AJ47" s="1936"/>
      <c r="AK47" s="1936"/>
    </row>
    <row r="48" spans="1:37">
      <c r="A48" s="3609"/>
      <c r="B48" s="3602"/>
      <c r="C48" s="3604"/>
      <c r="D48" s="1833" t="s">
        <v>395</v>
      </c>
      <c r="E48" s="1937"/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/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1937"/>
      <c r="AI48" s="1937"/>
      <c r="AJ48" s="1937"/>
      <c r="AK48" s="1937"/>
    </row>
    <row r="49" spans="1:37">
      <c r="A49" s="3609"/>
      <c r="B49" s="3603"/>
      <c r="C49" s="3604"/>
      <c r="D49" s="1833" t="s">
        <v>396</v>
      </c>
      <c r="E49" s="1938"/>
      <c r="F49" s="1938"/>
      <c r="G49" s="1938"/>
      <c r="H49" s="1938"/>
      <c r="I49" s="1938"/>
      <c r="J49" s="1938"/>
      <c r="K49" s="1938"/>
      <c r="L49" s="1938"/>
      <c r="M49" s="1938"/>
      <c r="N49" s="1938"/>
      <c r="O49" s="1938"/>
      <c r="P49" s="1938"/>
      <c r="Q49" s="1938"/>
      <c r="R49" s="1938"/>
      <c r="S49" s="1938"/>
      <c r="T49" s="1938"/>
      <c r="U49" s="1938"/>
      <c r="V49" s="1938"/>
      <c r="W49" s="1938"/>
      <c r="X49" s="1938"/>
      <c r="Y49" s="1938"/>
      <c r="Z49" s="1938"/>
      <c r="AA49" s="1938"/>
      <c r="AB49" s="1938"/>
      <c r="AC49" s="1938"/>
      <c r="AD49" s="1938"/>
      <c r="AE49" s="1938"/>
      <c r="AF49" s="1938"/>
      <c r="AG49" s="1938"/>
      <c r="AH49" s="1938"/>
      <c r="AI49" s="1938"/>
      <c r="AJ49" s="1938"/>
      <c r="AK49" s="1938"/>
    </row>
    <row r="50" spans="1:37">
      <c r="A50" s="3610" t="s">
        <v>433</v>
      </c>
      <c r="B50" s="3601" t="s">
        <v>434</v>
      </c>
      <c r="C50" s="3604" t="s">
        <v>435</v>
      </c>
      <c r="D50" s="1833" t="s">
        <v>436</v>
      </c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6"/>
      <c r="W50" s="1836"/>
      <c r="X50" s="1836"/>
      <c r="Y50" s="1836"/>
      <c r="Z50" s="1836"/>
      <c r="AA50" s="1836"/>
      <c r="AB50" s="1836"/>
      <c r="AC50" s="1836"/>
      <c r="AD50" s="1836"/>
      <c r="AE50" s="1836"/>
      <c r="AF50" s="1836"/>
      <c r="AG50" s="1836"/>
      <c r="AH50" s="1836"/>
      <c r="AI50" s="1836"/>
      <c r="AJ50" s="1836"/>
      <c r="AK50" s="1836"/>
    </row>
    <row r="51" spans="1:37">
      <c r="A51" s="3610"/>
      <c r="B51" s="3602"/>
      <c r="C51" s="3604"/>
      <c r="D51" s="1838" t="s">
        <v>437</v>
      </c>
      <c r="E51" s="1834"/>
      <c r="F51" s="1834"/>
      <c r="G51" s="1834"/>
      <c r="H51" s="1834"/>
      <c r="I51" s="1834"/>
      <c r="J51" s="1834"/>
      <c r="K51" s="1834"/>
      <c r="L51" s="1834"/>
      <c r="M51" s="1834"/>
      <c r="N51" s="1834"/>
      <c r="O51" s="1834"/>
      <c r="P51" s="1834"/>
      <c r="Q51" s="1834"/>
      <c r="R51" s="1834"/>
      <c r="S51" s="1834"/>
      <c r="T51" s="1834"/>
      <c r="U51" s="1834"/>
      <c r="V51" s="1834"/>
      <c r="W51" s="1834"/>
      <c r="X51" s="1834"/>
      <c r="Y51" s="1834"/>
      <c r="Z51" s="1834"/>
      <c r="AA51" s="1834"/>
      <c r="AB51" s="1834"/>
      <c r="AC51" s="1834"/>
      <c r="AD51" s="1834"/>
      <c r="AE51" s="1834"/>
      <c r="AF51" s="1834"/>
      <c r="AG51" s="1834"/>
      <c r="AH51" s="1834"/>
      <c r="AI51" s="1834"/>
      <c r="AJ51" s="1834"/>
      <c r="AK51" s="1834"/>
    </row>
    <row r="52" spans="1:37">
      <c r="A52" s="3610"/>
      <c r="B52" s="3602"/>
      <c r="C52" s="3604"/>
      <c r="D52" s="1833" t="s">
        <v>438</v>
      </c>
      <c r="E52" s="1936"/>
      <c r="F52" s="1936"/>
      <c r="G52" s="1936"/>
      <c r="H52" s="1936"/>
      <c r="I52" s="1936"/>
      <c r="J52" s="1936"/>
      <c r="K52" s="1936"/>
      <c r="L52" s="1936"/>
      <c r="M52" s="1936"/>
      <c r="N52" s="1936"/>
      <c r="O52" s="1936"/>
      <c r="P52" s="1936"/>
      <c r="Q52" s="1936"/>
      <c r="R52" s="1936"/>
      <c r="S52" s="1936"/>
      <c r="T52" s="1936"/>
      <c r="U52" s="1936"/>
      <c r="V52" s="1936"/>
      <c r="W52" s="1936"/>
      <c r="X52" s="1936"/>
      <c r="Y52" s="1936"/>
      <c r="Z52" s="1936"/>
      <c r="AA52" s="1936"/>
      <c r="AB52" s="1936"/>
      <c r="AC52" s="1936"/>
      <c r="AD52" s="1936"/>
      <c r="AE52" s="1936"/>
      <c r="AF52" s="1936"/>
      <c r="AG52" s="1936"/>
      <c r="AH52" s="1936"/>
      <c r="AI52" s="1936"/>
      <c r="AJ52" s="1936"/>
      <c r="AK52" s="1936"/>
    </row>
    <row r="53" spans="1:37">
      <c r="A53" s="3610"/>
      <c r="B53" s="3602"/>
      <c r="C53" s="3604"/>
      <c r="D53" s="1833" t="s">
        <v>395</v>
      </c>
      <c r="E53" s="1937"/>
      <c r="F53" s="1937"/>
      <c r="G53" s="1937"/>
      <c r="H53" s="1937"/>
      <c r="I53" s="1937"/>
      <c r="J53" s="1937"/>
      <c r="K53" s="1937"/>
      <c r="L53" s="1937"/>
      <c r="M53" s="1937"/>
      <c r="N53" s="1937"/>
      <c r="O53" s="1937"/>
      <c r="P53" s="1937"/>
      <c r="Q53" s="1937"/>
      <c r="R53" s="1937"/>
      <c r="S53" s="1937"/>
      <c r="T53" s="1937"/>
      <c r="U53" s="1937"/>
      <c r="V53" s="1937"/>
      <c r="W53" s="1937"/>
      <c r="X53" s="1937"/>
      <c r="Y53" s="1937"/>
      <c r="Z53" s="1937"/>
      <c r="AA53" s="1937"/>
      <c r="AB53" s="1937"/>
      <c r="AC53" s="1937"/>
      <c r="AD53" s="1937"/>
      <c r="AE53" s="1937"/>
      <c r="AF53" s="1937"/>
      <c r="AG53" s="1937"/>
      <c r="AH53" s="1937"/>
      <c r="AI53" s="1937"/>
      <c r="AJ53" s="1937"/>
      <c r="AK53" s="1937"/>
    </row>
    <row r="54" spans="1:37">
      <c r="A54" s="3610"/>
      <c r="B54" s="3603"/>
      <c r="C54" s="3604"/>
      <c r="D54" s="1833" t="s">
        <v>396</v>
      </c>
      <c r="E54" s="1938"/>
      <c r="F54" s="1938"/>
      <c r="G54" s="1938"/>
      <c r="H54" s="1938"/>
      <c r="I54" s="1938"/>
      <c r="J54" s="1938"/>
      <c r="K54" s="1938"/>
      <c r="L54" s="1938"/>
      <c r="M54" s="1938"/>
      <c r="N54" s="1938"/>
      <c r="O54" s="1938"/>
      <c r="P54" s="1938"/>
      <c r="Q54" s="1938"/>
      <c r="R54" s="1938"/>
      <c r="S54" s="1938"/>
      <c r="T54" s="1938"/>
      <c r="U54" s="1938"/>
      <c r="V54" s="1938"/>
      <c r="W54" s="1938"/>
      <c r="X54" s="1938"/>
      <c r="Y54" s="1938"/>
      <c r="Z54" s="1938"/>
      <c r="AA54" s="1938"/>
      <c r="AB54" s="1938"/>
      <c r="AC54" s="1938"/>
      <c r="AD54" s="1938"/>
      <c r="AE54" s="1938"/>
      <c r="AF54" s="1938"/>
      <c r="AG54" s="1938"/>
      <c r="AH54" s="1938"/>
      <c r="AI54" s="1938"/>
      <c r="AJ54" s="1938"/>
      <c r="AK54" s="1938"/>
    </row>
    <row r="55" spans="1:37">
      <c r="A55" s="3607" t="s">
        <v>439</v>
      </c>
      <c r="B55" s="3601" t="s">
        <v>440</v>
      </c>
      <c r="C55" s="3604" t="s">
        <v>441</v>
      </c>
      <c r="D55" s="1833" t="s">
        <v>442</v>
      </c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</row>
    <row r="56" spans="1:37">
      <c r="A56" s="3607"/>
      <c r="B56" s="3602"/>
      <c r="C56" s="3604"/>
      <c r="D56" s="1838" t="s">
        <v>443</v>
      </c>
      <c r="E56" s="1834"/>
      <c r="F56" s="1834"/>
      <c r="G56" s="1834"/>
      <c r="H56" s="1834"/>
      <c r="I56" s="1834"/>
      <c r="J56" s="1834"/>
      <c r="K56" s="1834"/>
      <c r="L56" s="1834"/>
      <c r="M56" s="1834"/>
      <c r="N56" s="1834"/>
      <c r="O56" s="1834"/>
      <c r="P56" s="1834"/>
      <c r="Q56" s="1834"/>
      <c r="R56" s="1834"/>
      <c r="S56" s="1834"/>
      <c r="T56" s="1834"/>
      <c r="U56" s="1834"/>
      <c r="V56" s="1834"/>
      <c r="W56" s="1834"/>
      <c r="X56" s="1834"/>
      <c r="Y56" s="1834"/>
      <c r="Z56" s="1834"/>
      <c r="AA56" s="1834"/>
      <c r="AB56" s="1834"/>
      <c r="AC56" s="1834"/>
      <c r="AD56" s="1834"/>
      <c r="AE56" s="1834"/>
      <c r="AF56" s="1834"/>
      <c r="AG56" s="1834"/>
      <c r="AH56" s="1834"/>
      <c r="AI56" s="1834"/>
      <c r="AJ56" s="1834"/>
      <c r="AK56" s="1834"/>
    </row>
    <row r="57" spans="1:37">
      <c r="A57" s="3607"/>
      <c r="B57" s="3602"/>
      <c r="C57" s="3604"/>
      <c r="D57" s="1833" t="s">
        <v>444</v>
      </c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6"/>
      <c r="AI57" s="1936"/>
      <c r="AJ57" s="1936"/>
      <c r="AK57" s="1936"/>
    </row>
    <row r="58" spans="1:37">
      <c r="A58" s="3607"/>
      <c r="B58" s="3602"/>
      <c r="C58" s="3604"/>
      <c r="D58" s="1833" t="s">
        <v>395</v>
      </c>
      <c r="E58" s="1937"/>
      <c r="F58" s="1937"/>
      <c r="G58" s="1937"/>
      <c r="H58" s="1937"/>
      <c r="I58" s="1937"/>
      <c r="J58" s="1937"/>
      <c r="K58" s="1937"/>
      <c r="L58" s="1937"/>
      <c r="M58" s="1937"/>
      <c r="N58" s="1937"/>
      <c r="O58" s="1937"/>
      <c r="P58" s="1937"/>
      <c r="Q58" s="1937"/>
      <c r="R58" s="1937"/>
      <c r="S58" s="1937"/>
      <c r="T58" s="1937"/>
      <c r="U58" s="1937"/>
      <c r="V58" s="1937"/>
      <c r="W58" s="1937"/>
      <c r="X58" s="1937"/>
      <c r="Y58" s="1937"/>
      <c r="Z58" s="1937"/>
      <c r="AA58" s="1937"/>
      <c r="AB58" s="1937"/>
      <c r="AC58" s="1937"/>
      <c r="AD58" s="1937"/>
      <c r="AE58" s="1937"/>
      <c r="AF58" s="1937"/>
      <c r="AG58" s="1937"/>
      <c r="AH58" s="1937"/>
      <c r="AI58" s="1937"/>
      <c r="AJ58" s="1937"/>
      <c r="AK58" s="1937"/>
    </row>
    <row r="59" spans="1:37">
      <c r="A59" s="3607"/>
      <c r="B59" s="3603"/>
      <c r="C59" s="3604"/>
      <c r="D59" s="1833" t="s">
        <v>396</v>
      </c>
      <c r="E59" s="1938"/>
      <c r="F59" s="1938"/>
      <c r="G59" s="1938"/>
      <c r="H59" s="1938"/>
      <c r="I59" s="1938"/>
      <c r="J59" s="1938"/>
      <c r="K59" s="1938"/>
      <c r="L59" s="1938"/>
      <c r="M59" s="1938"/>
      <c r="N59" s="1938"/>
      <c r="O59" s="1938"/>
      <c r="P59" s="1938"/>
      <c r="Q59" s="1938"/>
      <c r="R59" s="1938"/>
      <c r="S59" s="1938"/>
      <c r="T59" s="1938"/>
      <c r="U59" s="1938"/>
      <c r="V59" s="1938"/>
      <c r="W59" s="1938"/>
      <c r="X59" s="1938"/>
      <c r="Y59" s="1938"/>
      <c r="Z59" s="1938"/>
      <c r="AA59" s="1938"/>
      <c r="AB59" s="1938"/>
      <c r="AC59" s="1938"/>
      <c r="AD59" s="1938"/>
      <c r="AE59" s="1938"/>
      <c r="AF59" s="1938"/>
      <c r="AG59" s="1938"/>
      <c r="AH59" s="1938"/>
      <c r="AI59" s="1938"/>
      <c r="AJ59" s="1938"/>
      <c r="AK59" s="1938"/>
    </row>
    <row r="60" spans="1:37">
      <c r="A60" s="3608" t="s">
        <v>445</v>
      </c>
      <c r="B60" s="3601" t="s">
        <v>446</v>
      </c>
      <c r="C60" s="3604" t="s">
        <v>447</v>
      </c>
      <c r="D60" s="1833" t="s">
        <v>448</v>
      </c>
      <c r="E60" s="1836"/>
      <c r="F60" s="1836"/>
      <c r="G60" s="1836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836"/>
      <c r="W60" s="1836"/>
      <c r="X60" s="1836"/>
      <c r="Y60" s="1836"/>
      <c r="Z60" s="1836"/>
      <c r="AA60" s="1836"/>
      <c r="AB60" s="1836"/>
      <c r="AC60" s="1836"/>
      <c r="AD60" s="1836"/>
      <c r="AE60" s="1836"/>
      <c r="AF60" s="1836"/>
      <c r="AG60" s="1836"/>
      <c r="AH60" s="1836"/>
      <c r="AI60" s="1836"/>
      <c r="AJ60" s="1836"/>
      <c r="AK60" s="1836"/>
    </row>
    <row r="61" spans="1:37">
      <c r="A61" s="3608"/>
      <c r="B61" s="3602"/>
      <c r="C61" s="3604"/>
      <c r="D61" s="1838" t="s">
        <v>449</v>
      </c>
      <c r="E61" s="1834"/>
      <c r="F61" s="1834"/>
      <c r="G61" s="1834"/>
      <c r="H61" s="1834"/>
      <c r="I61" s="1834"/>
      <c r="J61" s="1834"/>
      <c r="K61" s="1834"/>
      <c r="L61" s="1834"/>
      <c r="M61" s="1834"/>
      <c r="N61" s="1834"/>
      <c r="O61" s="1834"/>
      <c r="P61" s="1834"/>
      <c r="Q61" s="1834"/>
      <c r="R61" s="1834"/>
      <c r="S61" s="1834"/>
      <c r="T61" s="1834"/>
      <c r="U61" s="1834"/>
      <c r="V61" s="1834"/>
      <c r="W61" s="1834"/>
      <c r="X61" s="1834"/>
      <c r="Y61" s="1834"/>
      <c r="Z61" s="1834"/>
      <c r="AA61" s="1834"/>
      <c r="AB61" s="1834"/>
      <c r="AC61" s="1834"/>
      <c r="AD61" s="1834"/>
      <c r="AE61" s="1834"/>
      <c r="AF61" s="1834"/>
      <c r="AG61" s="1834"/>
      <c r="AH61" s="1834"/>
      <c r="AI61" s="1834"/>
      <c r="AJ61" s="1834"/>
      <c r="AK61" s="1834"/>
    </row>
    <row r="62" spans="1:37">
      <c r="A62" s="3608"/>
      <c r="B62" s="3602"/>
      <c r="C62" s="3604"/>
      <c r="D62" s="1833" t="s">
        <v>450</v>
      </c>
      <c r="E62" s="1936"/>
      <c r="F62" s="1936"/>
      <c r="G62" s="1936"/>
      <c r="H62" s="1936"/>
      <c r="I62" s="1936"/>
      <c r="J62" s="1936"/>
      <c r="K62" s="1936"/>
      <c r="L62" s="1936"/>
      <c r="M62" s="1936"/>
      <c r="N62" s="1936"/>
      <c r="O62" s="1936"/>
      <c r="P62" s="1936"/>
      <c r="Q62" s="1936"/>
      <c r="R62" s="1936"/>
      <c r="S62" s="1936"/>
      <c r="T62" s="1936"/>
      <c r="U62" s="1936"/>
      <c r="V62" s="1936"/>
      <c r="W62" s="1936"/>
      <c r="X62" s="1936"/>
      <c r="Y62" s="1936"/>
      <c r="Z62" s="1936"/>
      <c r="AA62" s="1936"/>
      <c r="AB62" s="1936"/>
      <c r="AC62" s="1936"/>
      <c r="AD62" s="1936"/>
      <c r="AE62" s="1936"/>
      <c r="AF62" s="1936"/>
      <c r="AG62" s="1936"/>
      <c r="AH62" s="1936"/>
      <c r="AI62" s="1936"/>
      <c r="AJ62" s="1936"/>
      <c r="AK62" s="1936"/>
    </row>
    <row r="63" spans="1:37">
      <c r="A63" s="3608"/>
      <c r="B63" s="3602"/>
      <c r="C63" s="3604"/>
      <c r="D63" s="1833" t="s">
        <v>395</v>
      </c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7"/>
      <c r="X63" s="1937"/>
      <c r="Y63" s="1937"/>
      <c r="Z63" s="1937"/>
      <c r="AA63" s="1937"/>
      <c r="AB63" s="1937"/>
      <c r="AC63" s="1937"/>
      <c r="AD63" s="1937"/>
      <c r="AE63" s="1937"/>
      <c r="AF63" s="1937"/>
      <c r="AG63" s="1937"/>
      <c r="AH63" s="1937"/>
      <c r="AI63" s="1937"/>
      <c r="AJ63" s="1937"/>
      <c r="AK63" s="1937"/>
    </row>
    <row r="64" spans="1:37">
      <c r="A64" s="3608"/>
      <c r="B64" s="3603"/>
      <c r="C64" s="3604"/>
      <c r="D64" s="1833" t="s">
        <v>396</v>
      </c>
      <c r="E64" s="1938"/>
      <c r="F64" s="1938"/>
      <c r="G64" s="1938"/>
      <c r="H64" s="1938"/>
      <c r="I64" s="1938"/>
      <c r="J64" s="1938"/>
      <c r="K64" s="1938"/>
      <c r="L64" s="1938"/>
      <c r="M64" s="1938"/>
      <c r="N64" s="1938"/>
      <c r="O64" s="1938"/>
      <c r="P64" s="1938"/>
      <c r="Q64" s="1938"/>
      <c r="R64" s="1938"/>
      <c r="S64" s="1938"/>
      <c r="T64" s="1938"/>
      <c r="U64" s="1938"/>
      <c r="V64" s="1938"/>
      <c r="W64" s="1938"/>
      <c r="X64" s="1938"/>
      <c r="Y64" s="1938"/>
      <c r="Z64" s="1938"/>
      <c r="AA64" s="1938"/>
      <c r="AB64" s="1938"/>
      <c r="AC64" s="1938"/>
      <c r="AD64" s="1938"/>
      <c r="AE64" s="1938"/>
      <c r="AF64" s="1938"/>
      <c r="AG64" s="1938"/>
      <c r="AH64" s="1938"/>
      <c r="AI64" s="1938"/>
      <c r="AJ64" s="1938"/>
      <c r="AK64" s="1938"/>
    </row>
    <row r="65" spans="1:37">
      <c r="A65" s="3605" t="s">
        <v>451</v>
      </c>
      <c r="B65" s="3601" t="s">
        <v>452</v>
      </c>
      <c r="C65" s="3604" t="s">
        <v>453</v>
      </c>
      <c r="D65" s="1833" t="s">
        <v>454</v>
      </c>
      <c r="E65" s="1836"/>
      <c r="F65" s="1836"/>
      <c r="G65" s="1836"/>
      <c r="H65" s="1836"/>
      <c r="I65" s="1836"/>
      <c r="J65" s="1836"/>
      <c r="K65" s="1836"/>
      <c r="L65" s="1836"/>
      <c r="M65" s="1836"/>
      <c r="N65" s="1836"/>
      <c r="O65" s="1836"/>
      <c r="P65" s="1836"/>
      <c r="Q65" s="1836"/>
      <c r="R65" s="1836"/>
      <c r="S65" s="1836"/>
      <c r="T65" s="1836"/>
      <c r="U65" s="1836"/>
      <c r="V65" s="1836"/>
      <c r="W65" s="1836"/>
      <c r="X65" s="1836"/>
      <c r="Y65" s="1836"/>
      <c r="Z65" s="1836"/>
      <c r="AA65" s="1836"/>
      <c r="AB65" s="1836"/>
      <c r="AC65" s="1836"/>
      <c r="AD65" s="1836"/>
      <c r="AE65" s="1836"/>
      <c r="AF65" s="1836"/>
      <c r="AG65" s="1836"/>
      <c r="AH65" s="1836"/>
      <c r="AI65" s="1836"/>
      <c r="AJ65" s="1836"/>
      <c r="AK65" s="1836"/>
    </row>
    <row r="66" spans="1:37">
      <c r="A66" s="3605"/>
      <c r="B66" s="3602"/>
      <c r="C66" s="3604"/>
      <c r="D66" s="1838" t="s">
        <v>455</v>
      </c>
      <c r="E66" s="1834"/>
      <c r="F66" s="1834"/>
      <c r="G66" s="1834"/>
      <c r="H66" s="1834"/>
      <c r="I66" s="1834"/>
      <c r="J66" s="1834"/>
      <c r="K66" s="1834"/>
      <c r="L66" s="1834"/>
      <c r="M66" s="1834"/>
      <c r="N66" s="1834"/>
      <c r="O66" s="1834"/>
      <c r="P66" s="1834"/>
      <c r="Q66" s="1834"/>
      <c r="R66" s="1834"/>
      <c r="S66" s="1834"/>
      <c r="T66" s="1834"/>
      <c r="U66" s="1834"/>
      <c r="V66" s="1834"/>
      <c r="W66" s="1834"/>
      <c r="X66" s="1834"/>
      <c r="Y66" s="1834"/>
      <c r="Z66" s="1834"/>
      <c r="AA66" s="1834"/>
      <c r="AB66" s="1834"/>
      <c r="AC66" s="1834"/>
      <c r="AD66" s="1834"/>
      <c r="AE66" s="1834"/>
      <c r="AF66" s="1834"/>
      <c r="AG66" s="1834"/>
      <c r="AH66" s="1834"/>
      <c r="AI66" s="1834"/>
      <c r="AJ66" s="1834"/>
      <c r="AK66" s="1834"/>
    </row>
    <row r="67" spans="1:37">
      <c r="A67" s="3605"/>
      <c r="B67" s="3602"/>
      <c r="C67" s="3604"/>
      <c r="D67" s="1833" t="s">
        <v>456</v>
      </c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6"/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</row>
    <row r="68" spans="1:37">
      <c r="A68" s="3605"/>
      <c r="B68" s="3602"/>
      <c r="C68" s="3604"/>
      <c r="D68" s="1833" t="s">
        <v>395</v>
      </c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937"/>
      <c r="AJ68" s="1937"/>
      <c r="AK68" s="1937"/>
    </row>
    <row r="69" spans="1:37">
      <c r="A69" s="3605"/>
      <c r="B69" s="3603"/>
      <c r="C69" s="3604"/>
      <c r="D69" s="1833" t="s">
        <v>396</v>
      </c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1938"/>
      <c r="AJ69" s="1938"/>
      <c r="AK69" s="1938"/>
    </row>
    <row r="70" spans="1:37">
      <c r="A70" s="3606" t="s">
        <v>457</v>
      </c>
      <c r="B70" s="3601" t="s">
        <v>458</v>
      </c>
      <c r="C70" s="3604" t="s">
        <v>459</v>
      </c>
      <c r="D70" s="1833" t="s">
        <v>460</v>
      </c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6"/>
      <c r="W70" s="1836"/>
      <c r="X70" s="1836"/>
      <c r="Y70" s="1836"/>
      <c r="Z70" s="1836"/>
      <c r="AA70" s="1836"/>
      <c r="AB70" s="1836"/>
      <c r="AC70" s="1836"/>
      <c r="AD70" s="1836"/>
      <c r="AE70" s="1836"/>
      <c r="AF70" s="1836"/>
      <c r="AG70" s="1836"/>
      <c r="AH70" s="1836"/>
      <c r="AI70" s="1836"/>
      <c r="AJ70" s="1836"/>
      <c r="AK70" s="1836"/>
    </row>
    <row r="71" spans="1:37">
      <c r="A71" s="3606"/>
      <c r="B71" s="3602"/>
      <c r="C71" s="3604"/>
      <c r="D71" s="1833" t="s">
        <v>461</v>
      </c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4"/>
      <c r="AC71" s="1834"/>
      <c r="AD71" s="1834"/>
      <c r="AE71" s="1834"/>
      <c r="AF71" s="1834"/>
      <c r="AG71" s="1834"/>
      <c r="AH71" s="1834"/>
      <c r="AI71" s="1834"/>
      <c r="AJ71" s="1834"/>
      <c r="AK71" s="1834"/>
    </row>
    <row r="72" spans="1:37">
      <c r="A72" s="3606"/>
      <c r="B72" s="3602"/>
      <c r="C72" s="3604"/>
      <c r="D72" s="1833" t="s">
        <v>462</v>
      </c>
      <c r="E72" s="1936"/>
      <c r="F72" s="1936"/>
      <c r="G72" s="1936"/>
      <c r="H72" s="1936"/>
      <c r="I72" s="1936"/>
      <c r="J72" s="1936"/>
      <c r="K72" s="1936"/>
      <c r="L72" s="1936"/>
      <c r="M72" s="1936"/>
      <c r="N72" s="1936"/>
      <c r="O72" s="1936"/>
      <c r="P72" s="1936"/>
      <c r="Q72" s="1936"/>
      <c r="R72" s="1936"/>
      <c r="S72" s="1936"/>
      <c r="T72" s="1936"/>
      <c r="U72" s="1936"/>
      <c r="V72" s="1936"/>
      <c r="W72" s="1936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</row>
    <row r="73" spans="1:37">
      <c r="A73" s="3606"/>
      <c r="B73" s="3602"/>
      <c r="C73" s="3604"/>
      <c r="D73" s="1833" t="s">
        <v>395</v>
      </c>
      <c r="E73" s="1937"/>
      <c r="F73" s="1937"/>
      <c r="G73" s="1937"/>
      <c r="H73" s="1937"/>
      <c r="I73" s="1937"/>
      <c r="J73" s="1937"/>
      <c r="K73" s="1937"/>
      <c r="L73" s="1937"/>
      <c r="M73" s="1937"/>
      <c r="N73" s="1937"/>
      <c r="O73" s="1937"/>
      <c r="P73" s="1937"/>
      <c r="Q73" s="1937"/>
      <c r="R73" s="1937"/>
      <c r="S73" s="1937"/>
      <c r="T73" s="1937"/>
      <c r="U73" s="1937"/>
      <c r="V73" s="1937"/>
      <c r="W73" s="1937"/>
      <c r="X73" s="1937"/>
      <c r="Y73" s="1937"/>
      <c r="Z73" s="1937"/>
      <c r="AA73" s="1937"/>
      <c r="AB73" s="1937"/>
      <c r="AC73" s="1937"/>
      <c r="AD73" s="1937"/>
      <c r="AE73" s="1937"/>
      <c r="AF73" s="1937"/>
      <c r="AG73" s="1937"/>
      <c r="AH73" s="1937"/>
      <c r="AI73" s="1937"/>
      <c r="AJ73" s="1937"/>
      <c r="AK73" s="1937"/>
    </row>
    <row r="74" spans="1:37">
      <c r="A74" s="3606"/>
      <c r="B74" s="3603"/>
      <c r="C74" s="3604"/>
      <c r="D74" s="1833" t="s">
        <v>396</v>
      </c>
      <c r="E74" s="1938"/>
      <c r="F74" s="1938"/>
      <c r="G74" s="1938"/>
      <c r="H74" s="1938"/>
      <c r="I74" s="1938"/>
      <c r="J74" s="1938"/>
      <c r="K74" s="1938"/>
      <c r="L74" s="1938"/>
      <c r="M74" s="1938"/>
      <c r="N74" s="1938"/>
      <c r="O74" s="1938"/>
      <c r="P74" s="1938"/>
      <c r="Q74" s="1938"/>
      <c r="R74" s="1938"/>
      <c r="S74" s="1938"/>
      <c r="T74" s="1938"/>
      <c r="U74" s="1938"/>
      <c r="V74" s="1938"/>
      <c r="W74" s="1938"/>
      <c r="X74" s="1938"/>
      <c r="Y74" s="1938"/>
      <c r="Z74" s="1938"/>
      <c r="AA74" s="1938"/>
      <c r="AB74" s="1938"/>
      <c r="AC74" s="1938"/>
      <c r="AD74" s="1938"/>
      <c r="AE74" s="1938"/>
      <c r="AF74" s="1938"/>
      <c r="AG74" s="1938"/>
      <c r="AH74" s="1938"/>
      <c r="AI74" s="1938"/>
      <c r="AJ74" s="1938"/>
      <c r="AK74" s="1938"/>
    </row>
    <row r="75" spans="1:37">
      <c r="A75" s="3598" t="s">
        <v>463</v>
      </c>
      <c r="B75" s="3601" t="s">
        <v>464</v>
      </c>
      <c r="C75" s="3604" t="s">
        <v>465</v>
      </c>
      <c r="D75" s="1839" t="s">
        <v>466</v>
      </c>
      <c r="E75" s="1836"/>
      <c r="F75" s="1836"/>
      <c r="G75" s="1836"/>
      <c r="H75" s="1836"/>
      <c r="I75" s="1836"/>
      <c r="J75" s="1836"/>
      <c r="K75" s="1836"/>
      <c r="L75" s="1836"/>
      <c r="M75" s="1836"/>
      <c r="N75" s="1836"/>
      <c r="O75" s="1836"/>
      <c r="P75" s="1836"/>
      <c r="Q75" s="1836"/>
      <c r="R75" s="1836"/>
      <c r="S75" s="1836"/>
      <c r="T75" s="1836"/>
      <c r="U75" s="1836"/>
      <c r="V75" s="1836"/>
      <c r="W75" s="1836"/>
      <c r="X75" s="1836"/>
      <c r="Y75" s="1836"/>
      <c r="Z75" s="1836"/>
      <c r="AA75" s="1836"/>
      <c r="AB75" s="1836"/>
      <c r="AC75" s="1836"/>
      <c r="AD75" s="1836"/>
      <c r="AE75" s="1836"/>
      <c r="AF75" s="1836"/>
      <c r="AG75" s="1836"/>
      <c r="AH75" s="1836"/>
      <c r="AI75" s="1836"/>
      <c r="AJ75" s="1836"/>
      <c r="AK75" s="1836"/>
    </row>
    <row r="76" spans="1:37">
      <c r="A76" s="3599"/>
      <c r="B76" s="3602"/>
      <c r="C76" s="3604"/>
      <c r="D76" s="1838" t="s">
        <v>467</v>
      </c>
      <c r="E76" s="1834"/>
      <c r="F76" s="1834"/>
      <c r="G76" s="1834"/>
      <c r="H76" s="1834"/>
      <c r="I76" s="1834"/>
      <c r="J76" s="1834"/>
      <c r="K76" s="1834"/>
      <c r="L76" s="1834"/>
      <c r="M76" s="1834"/>
      <c r="N76" s="1834"/>
      <c r="O76" s="1834"/>
      <c r="P76" s="1834"/>
      <c r="Q76" s="1834"/>
      <c r="R76" s="1834"/>
      <c r="S76" s="1834"/>
      <c r="T76" s="1834"/>
      <c r="U76" s="1834"/>
      <c r="V76" s="1834"/>
      <c r="W76" s="1834"/>
      <c r="X76" s="1834"/>
      <c r="Y76" s="1834"/>
      <c r="Z76" s="1834"/>
      <c r="AA76" s="1834"/>
      <c r="AB76" s="1834"/>
      <c r="AC76" s="1834"/>
      <c r="AD76" s="1834"/>
      <c r="AE76" s="1834"/>
      <c r="AF76" s="1834"/>
      <c r="AG76" s="1834"/>
      <c r="AH76" s="1834"/>
      <c r="AI76" s="1834"/>
      <c r="AJ76" s="1834"/>
      <c r="AK76" s="1834"/>
    </row>
    <row r="77" spans="1:37">
      <c r="A77" s="3599"/>
      <c r="B77" s="3602"/>
      <c r="C77" s="3604"/>
      <c r="D77" s="1833" t="s">
        <v>468</v>
      </c>
      <c r="E77" s="1936"/>
      <c r="F77" s="1936"/>
      <c r="G77" s="1936"/>
      <c r="H77" s="1936"/>
      <c r="I77" s="1936"/>
      <c r="J77" s="1936"/>
      <c r="K77" s="1936"/>
      <c r="L77" s="1936"/>
      <c r="M77" s="1936"/>
      <c r="N77" s="1936"/>
      <c r="O77" s="1936"/>
      <c r="P77" s="1936"/>
      <c r="Q77" s="1936"/>
      <c r="R77" s="1936"/>
      <c r="S77" s="1936"/>
      <c r="T77" s="1936"/>
      <c r="U77" s="1936"/>
      <c r="V77" s="1936"/>
      <c r="W77" s="1936"/>
      <c r="X77" s="1936"/>
      <c r="Y77" s="1936"/>
      <c r="Z77" s="1936"/>
      <c r="AA77" s="1936"/>
      <c r="AB77" s="1936"/>
      <c r="AC77" s="1936"/>
      <c r="AD77" s="1936"/>
      <c r="AE77" s="1936"/>
      <c r="AF77" s="1936"/>
      <c r="AG77" s="1936"/>
      <c r="AH77" s="1936"/>
      <c r="AI77" s="1936"/>
      <c r="AJ77" s="1936"/>
      <c r="AK77" s="1936"/>
    </row>
    <row r="78" spans="1:37">
      <c r="A78" s="3599"/>
      <c r="B78" s="3602"/>
      <c r="C78" s="3604"/>
      <c r="D78" s="1833" t="s">
        <v>395</v>
      </c>
      <c r="E78" s="1937"/>
      <c r="F78" s="1937"/>
      <c r="G78" s="1937"/>
      <c r="H78" s="1937"/>
      <c r="I78" s="1937"/>
      <c r="J78" s="1937"/>
      <c r="K78" s="1937"/>
      <c r="L78" s="1937"/>
      <c r="M78" s="1937"/>
      <c r="N78" s="1937"/>
      <c r="O78" s="1937"/>
      <c r="P78" s="1937"/>
      <c r="Q78" s="1937"/>
      <c r="R78" s="1937"/>
      <c r="S78" s="1937"/>
      <c r="T78" s="1937"/>
      <c r="U78" s="1937"/>
      <c r="V78" s="1937"/>
      <c r="W78" s="1937"/>
      <c r="X78" s="1937"/>
      <c r="Y78" s="1937"/>
      <c r="Z78" s="1937"/>
      <c r="AA78" s="1937"/>
      <c r="AB78" s="1937"/>
      <c r="AC78" s="1937"/>
      <c r="AD78" s="1937"/>
      <c r="AE78" s="1937"/>
      <c r="AF78" s="1937"/>
      <c r="AG78" s="1937"/>
      <c r="AH78" s="1937"/>
      <c r="AI78" s="1937"/>
      <c r="AJ78" s="1937"/>
      <c r="AK78" s="1937"/>
    </row>
    <row r="79" spans="1:37">
      <c r="A79" s="3600"/>
      <c r="B79" s="3603"/>
      <c r="C79" s="3604"/>
      <c r="D79" s="1833" t="s">
        <v>396</v>
      </c>
      <c r="E79" s="1938"/>
      <c r="F79" s="1938"/>
      <c r="G79" s="1938"/>
      <c r="H79" s="1938"/>
      <c r="I79" s="1938"/>
      <c r="J79" s="1938"/>
      <c r="K79" s="1938"/>
      <c r="L79" s="1938"/>
      <c r="M79" s="1938"/>
      <c r="N79" s="1938"/>
      <c r="O79" s="1938"/>
      <c r="P79" s="1938"/>
      <c r="Q79" s="1938"/>
      <c r="R79" s="1938"/>
      <c r="S79" s="1938"/>
      <c r="T79" s="1938"/>
      <c r="U79" s="1938"/>
      <c r="V79" s="1938"/>
      <c r="W79" s="1938"/>
      <c r="X79" s="1938"/>
      <c r="Y79" s="1938"/>
      <c r="Z79" s="1938"/>
      <c r="AA79" s="1938"/>
      <c r="AB79" s="1938"/>
      <c r="AC79" s="1938"/>
      <c r="AD79" s="1938"/>
      <c r="AE79" s="1938"/>
      <c r="AF79" s="1938"/>
      <c r="AG79" s="1938"/>
      <c r="AH79" s="1938"/>
      <c r="AI79" s="1938"/>
      <c r="AJ79" s="1938"/>
      <c r="AK79" s="1938"/>
    </row>
    <row r="80" spans="1:37">
      <c r="A80" s="1840" t="s">
        <v>469</v>
      </c>
      <c r="C80" s="1843"/>
    </row>
    <row r="81" spans="1:37">
      <c r="A81" s="1840"/>
      <c r="C81" s="1843"/>
    </row>
    <row r="82" spans="1:37">
      <c r="C82" s="1843"/>
    </row>
    <row r="83" spans="1:37" ht="21.75" thickBot="1">
      <c r="A83" s="1848" t="s">
        <v>470</v>
      </c>
      <c r="B83" s="1812"/>
    </row>
    <row r="84" spans="1:37" ht="15.75" thickBot="1">
      <c r="A84" s="1865"/>
      <c r="B84" s="1865"/>
      <c r="C84" s="1866"/>
      <c r="D84" s="1813" t="s">
        <v>366</v>
      </c>
      <c r="E84" s="1855" t="s">
        <v>163</v>
      </c>
      <c r="F84" s="1867" t="s">
        <v>165</v>
      </c>
      <c r="G84" s="1816" t="s">
        <v>168</v>
      </c>
      <c r="H84" s="1816" t="s">
        <v>335</v>
      </c>
      <c r="I84" s="1816" t="s">
        <v>367</v>
      </c>
      <c r="J84" s="1817" t="s">
        <v>170</v>
      </c>
      <c r="K84" s="1816" t="s">
        <v>172</v>
      </c>
      <c r="L84" s="1815" t="s">
        <v>174</v>
      </c>
      <c r="M84" s="1816" t="s">
        <v>177</v>
      </c>
      <c r="N84" s="1816" t="s">
        <v>180</v>
      </c>
      <c r="O84" s="1816" t="s">
        <v>183</v>
      </c>
      <c r="P84" s="1816" t="s">
        <v>185</v>
      </c>
      <c r="Q84" s="1816" t="s">
        <v>310</v>
      </c>
      <c r="R84" s="1818" t="s">
        <v>302</v>
      </c>
      <c r="S84" s="1818" t="s">
        <v>299</v>
      </c>
      <c r="T84" s="1816" t="s">
        <v>294</v>
      </c>
      <c r="U84" s="1816" t="s">
        <v>187</v>
      </c>
      <c r="V84" s="1819" t="s">
        <v>281</v>
      </c>
      <c r="W84" s="1820" t="s">
        <v>274</v>
      </c>
      <c r="X84" s="1821" t="s">
        <v>189</v>
      </c>
      <c r="Y84" s="1816" t="s">
        <v>191</v>
      </c>
      <c r="Z84" s="1816" t="s">
        <v>193</v>
      </c>
      <c r="AA84" s="1816" t="s">
        <v>263</v>
      </c>
      <c r="AB84" s="1816" t="s">
        <v>368</v>
      </c>
      <c r="AC84" s="1816" t="s">
        <v>260</v>
      </c>
      <c r="AD84" s="1815" t="s">
        <v>195</v>
      </c>
      <c r="AE84" s="1815" t="s">
        <v>198</v>
      </c>
      <c r="AF84" s="1816" t="s">
        <v>242</v>
      </c>
      <c r="AG84" s="1816" t="s">
        <v>200</v>
      </c>
      <c r="AH84" s="1816" t="s">
        <v>231</v>
      </c>
      <c r="AI84" s="1816" t="s">
        <v>369</v>
      </c>
      <c r="AJ84" s="1816" t="s">
        <v>227</v>
      </c>
      <c r="AK84" s="1816" t="s">
        <v>223</v>
      </c>
    </row>
    <row r="85" spans="1:37" ht="180" thickBot="1">
      <c r="A85" s="3616" t="s">
        <v>370</v>
      </c>
      <c r="B85" s="3617"/>
      <c r="C85" s="3618"/>
      <c r="D85" s="1868" t="s">
        <v>371</v>
      </c>
      <c r="E85" s="1823" t="s">
        <v>372</v>
      </c>
      <c r="F85" s="1869" t="s">
        <v>373</v>
      </c>
      <c r="G85" s="1824" t="s">
        <v>374</v>
      </c>
      <c r="H85" s="1824" t="s">
        <v>375</v>
      </c>
      <c r="I85" s="1824" t="s">
        <v>376</v>
      </c>
      <c r="J85" s="1823" t="s">
        <v>169</v>
      </c>
      <c r="K85" s="1824" t="s">
        <v>171</v>
      </c>
      <c r="L85" s="1824" t="s">
        <v>173</v>
      </c>
      <c r="M85" s="1824" t="s">
        <v>176</v>
      </c>
      <c r="N85" s="1824" t="s">
        <v>179</v>
      </c>
      <c r="O85" s="1824" t="s">
        <v>182</v>
      </c>
      <c r="P85" s="1824" t="s">
        <v>184</v>
      </c>
      <c r="Q85" s="1824" t="s">
        <v>311</v>
      </c>
      <c r="R85" s="1824" t="s">
        <v>377</v>
      </c>
      <c r="S85" s="1824" t="s">
        <v>300</v>
      </c>
      <c r="T85" s="1824" t="s">
        <v>295</v>
      </c>
      <c r="U85" s="1824" t="s">
        <v>186</v>
      </c>
      <c r="V85" s="1824" t="s">
        <v>378</v>
      </c>
      <c r="W85" s="1824" t="s">
        <v>379</v>
      </c>
      <c r="X85" s="1825" t="s">
        <v>380</v>
      </c>
      <c r="Y85" s="1824" t="s">
        <v>190</v>
      </c>
      <c r="Z85" s="1826" t="s">
        <v>381</v>
      </c>
      <c r="AA85" s="1826" t="s">
        <v>264</v>
      </c>
      <c r="AB85" s="1826" t="s">
        <v>382</v>
      </c>
      <c r="AC85" s="1826" t="s">
        <v>383</v>
      </c>
      <c r="AD85" s="1824" t="s">
        <v>194</v>
      </c>
      <c r="AE85" s="1824" t="s">
        <v>197</v>
      </c>
      <c r="AF85" s="1824" t="s">
        <v>243</v>
      </c>
      <c r="AG85" s="1826" t="s">
        <v>384</v>
      </c>
      <c r="AH85" s="1826" t="s">
        <v>385</v>
      </c>
      <c r="AI85" s="1824" t="s">
        <v>386</v>
      </c>
      <c r="AJ85" s="1826" t="s">
        <v>387</v>
      </c>
      <c r="AK85" s="1824" t="s">
        <v>224</v>
      </c>
    </row>
    <row r="86" spans="1:37" ht="63.75">
      <c r="A86" s="1828" t="s">
        <v>388</v>
      </c>
      <c r="B86" s="1828" t="s">
        <v>389</v>
      </c>
      <c r="C86" s="1828" t="s">
        <v>390</v>
      </c>
      <c r="D86" s="1870"/>
      <c r="E86" s="1860"/>
      <c r="F86" s="1871"/>
      <c r="G86" s="1862"/>
      <c r="H86" s="1862"/>
      <c r="I86" s="1862"/>
      <c r="J86" s="1860"/>
      <c r="K86" s="1862"/>
      <c r="L86" s="1862"/>
      <c r="M86" s="1862"/>
      <c r="N86" s="1862"/>
      <c r="O86" s="1862"/>
      <c r="P86" s="1862"/>
      <c r="Q86" s="1862"/>
      <c r="R86" s="1862"/>
      <c r="S86" s="1862"/>
      <c r="T86" s="1862"/>
      <c r="U86" s="1862"/>
      <c r="V86" s="1862"/>
      <c r="W86" s="1862"/>
      <c r="X86" s="1863"/>
      <c r="Y86" s="1862"/>
      <c r="Z86" s="1864"/>
      <c r="AA86" s="1864"/>
      <c r="AB86" s="1864"/>
      <c r="AC86" s="1864"/>
      <c r="AD86" s="1862"/>
      <c r="AE86" s="1862"/>
      <c r="AF86" s="1862"/>
      <c r="AG86" s="1864"/>
      <c r="AH86" s="1864"/>
      <c r="AI86" s="1862"/>
      <c r="AJ86" s="1864"/>
      <c r="AK86" s="1862"/>
    </row>
    <row r="87" spans="1:37">
      <c r="A87" s="3619" t="s">
        <v>391</v>
      </c>
      <c r="B87" s="3621">
        <v>0</v>
      </c>
      <c r="C87" s="3622" t="s">
        <v>392</v>
      </c>
      <c r="D87" s="1832" t="s">
        <v>393</v>
      </c>
      <c r="E87" s="1830"/>
      <c r="F87" s="1830"/>
      <c r="G87" s="1830"/>
      <c r="H87" s="1830"/>
      <c r="I87" s="1830"/>
      <c r="J87" s="1830"/>
      <c r="K87" s="1830"/>
      <c r="L87" s="1830"/>
      <c r="M87" s="1830"/>
      <c r="N87" s="1830"/>
      <c r="O87" s="1830"/>
      <c r="P87" s="1830"/>
      <c r="Q87" s="1830"/>
      <c r="R87" s="1830"/>
      <c r="S87" s="1830"/>
      <c r="T87" s="1830"/>
      <c r="U87" s="1830"/>
      <c r="V87" s="1830"/>
      <c r="W87" s="1830"/>
      <c r="X87" s="1830"/>
      <c r="Y87" s="1830"/>
      <c r="Z87" s="1830"/>
      <c r="AA87" s="1830"/>
      <c r="AB87" s="1830"/>
      <c r="AC87" s="1830"/>
      <c r="AD87" s="1830"/>
      <c r="AE87" s="1830"/>
      <c r="AF87" s="1830"/>
      <c r="AG87" s="1830"/>
      <c r="AH87" s="1830"/>
      <c r="AI87" s="1830"/>
      <c r="AJ87" s="1830"/>
      <c r="AK87" s="1830"/>
    </row>
    <row r="88" spans="1:37">
      <c r="A88" s="3619"/>
      <c r="B88" s="3621"/>
      <c r="C88" s="3622"/>
      <c r="D88" s="1833" t="s">
        <v>88</v>
      </c>
      <c r="E88" s="1834"/>
      <c r="F88" s="1834"/>
      <c r="G88" s="1834"/>
      <c r="H88" s="1834"/>
      <c r="I88" s="1834"/>
      <c r="J88" s="1834"/>
      <c r="K88" s="1834"/>
      <c r="L88" s="1834"/>
      <c r="M88" s="1834"/>
      <c r="N88" s="1834"/>
      <c r="O88" s="1834"/>
      <c r="P88" s="1834"/>
      <c r="Q88" s="1834"/>
      <c r="R88" s="1834"/>
      <c r="S88" s="1834"/>
      <c r="T88" s="1834"/>
      <c r="U88" s="1834"/>
      <c r="V88" s="1834"/>
      <c r="W88" s="1834"/>
      <c r="X88" s="1834"/>
      <c r="Y88" s="1834"/>
      <c r="Z88" s="1834"/>
      <c r="AA88" s="1834"/>
      <c r="AB88" s="1834"/>
      <c r="AC88" s="1834"/>
      <c r="AD88" s="1834"/>
      <c r="AE88" s="1834"/>
      <c r="AF88" s="1834"/>
      <c r="AG88" s="1834"/>
      <c r="AH88" s="1834"/>
      <c r="AI88" s="1834"/>
      <c r="AJ88" s="1834"/>
      <c r="AK88" s="1834"/>
    </row>
    <row r="89" spans="1:37">
      <c r="A89" s="3619"/>
      <c r="B89" s="3621"/>
      <c r="C89" s="3622"/>
      <c r="D89" s="1833" t="s">
        <v>394</v>
      </c>
      <c r="E89" s="1936"/>
      <c r="F89" s="1936"/>
      <c r="G89" s="1936"/>
      <c r="H89" s="1936"/>
      <c r="I89" s="1936"/>
      <c r="J89" s="1936"/>
      <c r="K89" s="1936"/>
      <c r="L89" s="1936"/>
      <c r="M89" s="1936"/>
      <c r="N89" s="1936"/>
      <c r="O89" s="1936"/>
      <c r="P89" s="1936"/>
      <c r="Q89" s="1936"/>
      <c r="R89" s="1936"/>
      <c r="S89" s="1936"/>
      <c r="T89" s="1936"/>
      <c r="U89" s="1936"/>
      <c r="V89" s="1936"/>
      <c r="W89" s="1936"/>
      <c r="X89" s="1936"/>
      <c r="Y89" s="1936"/>
      <c r="Z89" s="1936"/>
      <c r="AA89" s="1936"/>
      <c r="AB89" s="1936"/>
      <c r="AC89" s="1936"/>
      <c r="AD89" s="1936"/>
      <c r="AE89" s="1936"/>
      <c r="AF89" s="1936"/>
      <c r="AG89" s="1936"/>
      <c r="AH89" s="1936"/>
      <c r="AI89" s="1936"/>
      <c r="AJ89" s="1936"/>
      <c r="AK89" s="1936"/>
    </row>
    <row r="90" spans="1:37">
      <c r="A90" s="3619"/>
      <c r="B90" s="3621"/>
      <c r="C90" s="3622"/>
      <c r="D90" s="1833" t="s">
        <v>395</v>
      </c>
      <c r="E90" s="1937"/>
      <c r="F90" s="1937"/>
      <c r="G90" s="1937"/>
      <c r="H90" s="1937"/>
      <c r="I90" s="1937"/>
      <c r="J90" s="1937"/>
      <c r="K90" s="1937"/>
      <c r="L90" s="1937"/>
      <c r="M90" s="1937"/>
      <c r="N90" s="1937"/>
      <c r="O90" s="1937"/>
      <c r="P90" s="1937"/>
      <c r="Q90" s="1937"/>
      <c r="R90" s="1937"/>
      <c r="S90" s="1937"/>
      <c r="T90" s="1937"/>
      <c r="U90" s="1937"/>
      <c r="V90" s="1937"/>
      <c r="W90" s="1937"/>
      <c r="X90" s="1937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7"/>
      <c r="AI90" s="1937"/>
      <c r="AJ90" s="1937"/>
      <c r="AK90" s="1937"/>
    </row>
    <row r="91" spans="1:37">
      <c r="A91" s="3619"/>
      <c r="B91" s="3621"/>
      <c r="C91" s="3622"/>
      <c r="D91" s="1833" t="s">
        <v>396</v>
      </c>
      <c r="E91" s="1938"/>
      <c r="F91" s="1938"/>
      <c r="G91" s="1938"/>
      <c r="H91" s="1938"/>
      <c r="I91" s="1938"/>
      <c r="J91" s="1938"/>
      <c r="K91" s="1938"/>
      <c r="L91" s="1938"/>
      <c r="M91" s="1938"/>
      <c r="N91" s="1938"/>
      <c r="O91" s="1938"/>
      <c r="P91" s="1938"/>
      <c r="Q91" s="1938"/>
      <c r="R91" s="1938"/>
      <c r="S91" s="1938"/>
      <c r="T91" s="1938"/>
      <c r="U91" s="1938"/>
      <c r="V91" s="1938"/>
      <c r="W91" s="1938"/>
      <c r="X91" s="1938"/>
      <c r="Y91" s="1938"/>
      <c r="Z91" s="1938"/>
      <c r="AA91" s="1938"/>
      <c r="AB91" s="1938"/>
      <c r="AC91" s="1938"/>
      <c r="AD91" s="1938"/>
      <c r="AE91" s="1938"/>
      <c r="AF91" s="1938"/>
      <c r="AG91" s="1938"/>
      <c r="AH91" s="1938"/>
      <c r="AI91" s="1938"/>
      <c r="AJ91" s="1938"/>
      <c r="AK91" s="1938"/>
    </row>
    <row r="92" spans="1:37">
      <c r="A92" s="3619"/>
      <c r="B92" s="3621"/>
      <c r="C92" s="3623" t="s">
        <v>397</v>
      </c>
      <c r="D92" s="1835" t="s">
        <v>398</v>
      </c>
      <c r="E92" s="1836"/>
      <c r="F92" s="1836"/>
      <c r="G92" s="1836"/>
      <c r="H92" s="1836"/>
      <c r="I92" s="1836"/>
      <c r="J92" s="1836"/>
      <c r="K92" s="1836"/>
      <c r="L92" s="1836"/>
      <c r="M92" s="1836"/>
      <c r="N92" s="1836"/>
      <c r="O92" s="1836"/>
      <c r="P92" s="1836"/>
      <c r="Q92" s="1836"/>
      <c r="R92" s="1836"/>
      <c r="S92" s="1836"/>
      <c r="T92" s="1836"/>
      <c r="U92" s="1836"/>
      <c r="V92" s="1836"/>
      <c r="W92" s="1836"/>
      <c r="X92" s="1836"/>
      <c r="Y92" s="1836"/>
      <c r="Z92" s="1836"/>
      <c r="AA92" s="1836"/>
      <c r="AB92" s="1836"/>
      <c r="AC92" s="1836"/>
      <c r="AD92" s="1836"/>
      <c r="AE92" s="1836"/>
      <c r="AF92" s="1836"/>
      <c r="AG92" s="1836"/>
      <c r="AH92" s="1836"/>
      <c r="AI92" s="1836"/>
      <c r="AJ92" s="1836"/>
      <c r="AK92" s="1836"/>
    </row>
    <row r="93" spans="1:37">
      <c r="A93" s="3619"/>
      <c r="B93" s="3621"/>
      <c r="C93" s="3624"/>
      <c r="D93" s="1833" t="s">
        <v>89</v>
      </c>
      <c r="E93" s="1834"/>
      <c r="F93" s="1834"/>
      <c r="G93" s="1834"/>
      <c r="H93" s="1834"/>
      <c r="I93" s="1834"/>
      <c r="J93" s="1834"/>
      <c r="K93" s="1834"/>
      <c r="L93" s="1834"/>
      <c r="M93" s="1834"/>
      <c r="N93" s="1834"/>
      <c r="O93" s="1834"/>
      <c r="P93" s="1834"/>
      <c r="Q93" s="1834"/>
      <c r="R93" s="1834"/>
      <c r="S93" s="1834"/>
      <c r="T93" s="1834"/>
      <c r="U93" s="1834"/>
      <c r="V93" s="1834"/>
      <c r="W93" s="1834"/>
      <c r="X93" s="1834"/>
      <c r="Y93" s="1834"/>
      <c r="Z93" s="1834"/>
      <c r="AA93" s="1834"/>
      <c r="AB93" s="1834"/>
      <c r="AC93" s="1834"/>
      <c r="AD93" s="1834"/>
      <c r="AE93" s="1834"/>
      <c r="AF93" s="1834"/>
      <c r="AG93" s="1834"/>
      <c r="AH93" s="1834"/>
      <c r="AI93" s="1834"/>
      <c r="AJ93" s="1834"/>
      <c r="AK93" s="1834"/>
    </row>
    <row r="94" spans="1:37">
      <c r="A94" s="3619"/>
      <c r="B94" s="3621"/>
      <c r="C94" s="3624"/>
      <c r="D94" s="1833" t="s">
        <v>399</v>
      </c>
      <c r="E94" s="1936"/>
      <c r="F94" s="1936"/>
      <c r="G94" s="1936"/>
      <c r="H94" s="1936"/>
      <c r="I94" s="1936"/>
      <c r="J94" s="1936"/>
      <c r="K94" s="1936"/>
      <c r="L94" s="1936"/>
      <c r="M94" s="1936"/>
      <c r="N94" s="1936"/>
      <c r="O94" s="1936"/>
      <c r="P94" s="1936"/>
      <c r="Q94" s="1936"/>
      <c r="R94" s="1936"/>
      <c r="S94" s="1936"/>
      <c r="T94" s="1936"/>
      <c r="U94" s="1936"/>
      <c r="V94" s="1936"/>
      <c r="W94" s="1936"/>
      <c r="X94" s="1936"/>
      <c r="Y94" s="1936"/>
      <c r="Z94" s="1936"/>
      <c r="AA94" s="1936"/>
      <c r="AB94" s="1936"/>
      <c r="AC94" s="1936"/>
      <c r="AD94" s="1936"/>
      <c r="AE94" s="1936"/>
      <c r="AF94" s="1936"/>
      <c r="AG94" s="1936"/>
      <c r="AH94" s="1936"/>
      <c r="AI94" s="1936"/>
      <c r="AJ94" s="1936"/>
      <c r="AK94" s="1936"/>
    </row>
    <row r="95" spans="1:37">
      <c r="A95" s="3619"/>
      <c r="B95" s="3621"/>
      <c r="C95" s="3624"/>
      <c r="D95" s="1833" t="s">
        <v>395</v>
      </c>
      <c r="E95" s="1937"/>
      <c r="F95" s="1937"/>
      <c r="G95" s="1937"/>
      <c r="H95" s="1937"/>
      <c r="I95" s="1937"/>
      <c r="J95" s="1937"/>
      <c r="K95" s="1937"/>
      <c r="L95" s="1937"/>
      <c r="M95" s="1937"/>
      <c r="N95" s="1937"/>
      <c r="O95" s="1937"/>
      <c r="P95" s="1937"/>
      <c r="Q95" s="1937"/>
      <c r="R95" s="1937"/>
      <c r="S95" s="1937"/>
      <c r="T95" s="1937"/>
      <c r="U95" s="1937"/>
      <c r="V95" s="1937"/>
      <c r="W95" s="1937"/>
      <c r="X95" s="1937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7"/>
      <c r="AI95" s="1937"/>
      <c r="AJ95" s="1937"/>
      <c r="AK95" s="1937"/>
    </row>
    <row r="96" spans="1:37">
      <c r="A96" s="3619"/>
      <c r="B96" s="3621"/>
      <c r="C96" s="3625"/>
      <c r="D96" s="1833" t="s">
        <v>396</v>
      </c>
      <c r="E96" s="1938"/>
      <c r="F96" s="1938"/>
      <c r="G96" s="1938"/>
      <c r="H96" s="1938"/>
      <c r="I96" s="1938"/>
      <c r="J96" s="1938"/>
      <c r="K96" s="1938"/>
      <c r="L96" s="1938"/>
      <c r="M96" s="1938"/>
      <c r="N96" s="1938"/>
      <c r="O96" s="1938"/>
      <c r="P96" s="1938"/>
      <c r="Q96" s="1938"/>
      <c r="R96" s="1938"/>
      <c r="S96" s="1938"/>
      <c r="T96" s="1938"/>
      <c r="U96" s="1938"/>
      <c r="V96" s="1938"/>
      <c r="W96" s="1938"/>
      <c r="X96" s="1938"/>
      <c r="Y96" s="1938"/>
      <c r="Z96" s="1938"/>
      <c r="AA96" s="1938"/>
      <c r="AB96" s="1938"/>
      <c r="AC96" s="1938"/>
      <c r="AD96" s="1938"/>
      <c r="AE96" s="1938"/>
      <c r="AF96" s="1938"/>
      <c r="AG96" s="1938"/>
      <c r="AH96" s="1938"/>
      <c r="AI96" s="1938"/>
      <c r="AJ96" s="1938"/>
      <c r="AK96" s="1938"/>
    </row>
    <row r="97" spans="1:37">
      <c r="A97" s="3619"/>
      <c r="B97" s="3626" t="s">
        <v>400</v>
      </c>
      <c r="C97" s="3604" t="s">
        <v>401</v>
      </c>
      <c r="D97" s="1833" t="s">
        <v>402</v>
      </c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  <c r="Q97" s="1836"/>
      <c r="R97" s="1836"/>
      <c r="S97" s="1836"/>
      <c r="T97" s="1836"/>
      <c r="U97" s="1836"/>
      <c r="V97" s="1836"/>
      <c r="W97" s="1836"/>
      <c r="X97" s="1836"/>
      <c r="Y97" s="1836"/>
      <c r="Z97" s="1836"/>
      <c r="AA97" s="1836"/>
      <c r="AB97" s="1836"/>
      <c r="AC97" s="1836"/>
      <c r="AD97" s="1836"/>
      <c r="AE97" s="1836"/>
      <c r="AF97" s="1836"/>
      <c r="AG97" s="1836"/>
      <c r="AH97" s="1836"/>
      <c r="AI97" s="1836"/>
      <c r="AJ97" s="1836"/>
      <c r="AK97" s="1836"/>
    </row>
    <row r="98" spans="1:37">
      <c r="A98" s="3619"/>
      <c r="B98" s="3621"/>
      <c r="C98" s="3604"/>
      <c r="D98" s="1833" t="s">
        <v>403</v>
      </c>
      <c r="E98" s="1834"/>
      <c r="F98" s="1834"/>
      <c r="G98" s="1834"/>
      <c r="H98" s="1834"/>
      <c r="I98" s="1834"/>
      <c r="J98" s="1834"/>
      <c r="K98" s="1834"/>
      <c r="L98" s="1834"/>
      <c r="M98" s="1834"/>
      <c r="N98" s="1834"/>
      <c r="O98" s="1834"/>
      <c r="P98" s="1834"/>
      <c r="Q98" s="1834"/>
      <c r="R98" s="1834"/>
      <c r="S98" s="1834"/>
      <c r="T98" s="1834"/>
      <c r="U98" s="1834"/>
      <c r="V98" s="1834"/>
      <c r="W98" s="1834"/>
      <c r="X98" s="1834"/>
      <c r="Y98" s="1834"/>
      <c r="Z98" s="1834"/>
      <c r="AA98" s="1834"/>
      <c r="AB98" s="1834"/>
      <c r="AC98" s="1834"/>
      <c r="AD98" s="1834"/>
      <c r="AE98" s="1834"/>
      <c r="AF98" s="1834"/>
      <c r="AG98" s="1834"/>
      <c r="AH98" s="1834"/>
      <c r="AI98" s="1834"/>
      <c r="AJ98" s="1834"/>
      <c r="AK98" s="1834"/>
    </row>
    <row r="99" spans="1:37">
      <c r="A99" s="3619"/>
      <c r="B99" s="3621"/>
      <c r="C99" s="3604"/>
      <c r="D99" s="1833" t="s">
        <v>404</v>
      </c>
      <c r="E99" s="1936"/>
      <c r="F99" s="1936"/>
      <c r="G99" s="1936"/>
      <c r="H99" s="1936"/>
      <c r="I99" s="1936"/>
      <c r="J99" s="1936"/>
      <c r="K99" s="1936"/>
      <c r="L99" s="1936"/>
      <c r="M99" s="1936"/>
      <c r="N99" s="1936"/>
      <c r="O99" s="1936"/>
      <c r="P99" s="1936"/>
      <c r="Q99" s="1936"/>
      <c r="R99" s="1936"/>
      <c r="S99" s="1936"/>
      <c r="T99" s="1936"/>
      <c r="U99" s="1936"/>
      <c r="V99" s="1936"/>
      <c r="W99" s="1936"/>
      <c r="X99" s="1936"/>
      <c r="Y99" s="1936"/>
      <c r="Z99" s="1936"/>
      <c r="AA99" s="1936"/>
      <c r="AB99" s="1936"/>
      <c r="AC99" s="1936"/>
      <c r="AD99" s="1936"/>
      <c r="AE99" s="1936"/>
      <c r="AF99" s="1936"/>
      <c r="AG99" s="1936"/>
      <c r="AH99" s="1936"/>
      <c r="AI99" s="1936"/>
      <c r="AJ99" s="1936"/>
      <c r="AK99" s="1936"/>
    </row>
    <row r="100" spans="1:37">
      <c r="A100" s="3619"/>
      <c r="B100" s="3621"/>
      <c r="C100" s="3604"/>
      <c r="D100" s="1833" t="s">
        <v>395</v>
      </c>
      <c r="E100" s="1937"/>
      <c r="F100" s="1937"/>
      <c r="G100" s="1937"/>
      <c r="H100" s="1937"/>
      <c r="I100" s="1937"/>
      <c r="J100" s="1937"/>
      <c r="K100" s="1937"/>
      <c r="L100" s="1937"/>
      <c r="M100" s="1937"/>
      <c r="N100" s="1937"/>
      <c r="O100" s="1937"/>
      <c r="P100" s="1937"/>
      <c r="Q100" s="1937"/>
      <c r="R100" s="1937"/>
      <c r="S100" s="1937"/>
      <c r="T100" s="1937"/>
      <c r="U100" s="1937"/>
      <c r="V100" s="1937"/>
      <c r="W100" s="1937"/>
      <c r="X100" s="1937"/>
      <c r="Y100" s="1937"/>
      <c r="Z100" s="1937"/>
      <c r="AA100" s="1937"/>
      <c r="AB100" s="1937"/>
      <c r="AC100" s="1937"/>
      <c r="AD100" s="1937"/>
      <c r="AE100" s="1937"/>
      <c r="AF100" s="1937"/>
      <c r="AG100" s="1937"/>
      <c r="AH100" s="1937"/>
      <c r="AI100" s="1937"/>
      <c r="AJ100" s="1937"/>
      <c r="AK100" s="1937"/>
    </row>
    <row r="101" spans="1:37">
      <c r="A101" s="3619"/>
      <c r="B101" s="3621"/>
      <c r="C101" s="3604"/>
      <c r="D101" s="1833" t="s">
        <v>396</v>
      </c>
      <c r="E101" s="1938"/>
      <c r="F101" s="1938"/>
      <c r="G101" s="1938"/>
      <c r="H101" s="1938"/>
      <c r="I101" s="1938"/>
      <c r="J101" s="1938"/>
      <c r="K101" s="1938"/>
      <c r="L101" s="1938"/>
      <c r="M101" s="1938"/>
      <c r="N101" s="1938"/>
      <c r="O101" s="1938"/>
      <c r="P101" s="1938"/>
      <c r="Q101" s="1938"/>
      <c r="R101" s="1938"/>
      <c r="S101" s="1938"/>
      <c r="T101" s="1938"/>
      <c r="U101" s="1938"/>
      <c r="V101" s="1938"/>
      <c r="W101" s="1938"/>
      <c r="X101" s="1938"/>
      <c r="Y101" s="1938"/>
      <c r="Z101" s="1938"/>
      <c r="AA101" s="1938"/>
      <c r="AB101" s="1938"/>
      <c r="AC101" s="1938"/>
      <c r="AD101" s="1938"/>
      <c r="AE101" s="1938"/>
      <c r="AF101" s="1938"/>
      <c r="AG101" s="1938"/>
      <c r="AH101" s="1938"/>
      <c r="AI101" s="1938"/>
      <c r="AJ101" s="1938"/>
      <c r="AK101" s="1938"/>
    </row>
    <row r="102" spans="1:37">
      <c r="A102" s="3619"/>
      <c r="B102" s="3601" t="s">
        <v>405</v>
      </c>
      <c r="C102" s="3604" t="s">
        <v>406</v>
      </c>
      <c r="D102" s="1833" t="s">
        <v>407</v>
      </c>
      <c r="E102" s="1836"/>
      <c r="F102" s="1836"/>
      <c r="G102" s="1836"/>
      <c r="H102" s="1836"/>
      <c r="I102" s="1836"/>
      <c r="J102" s="1836"/>
      <c r="K102" s="1836"/>
      <c r="L102" s="1836"/>
      <c r="M102" s="1836"/>
      <c r="N102" s="1836"/>
      <c r="O102" s="1836"/>
      <c r="P102" s="1836"/>
      <c r="Q102" s="1836"/>
      <c r="R102" s="1836"/>
      <c r="S102" s="1836"/>
      <c r="T102" s="1836"/>
      <c r="U102" s="1836"/>
      <c r="V102" s="1836"/>
      <c r="W102" s="1836"/>
      <c r="X102" s="1836"/>
      <c r="Y102" s="1836"/>
      <c r="Z102" s="1836"/>
      <c r="AA102" s="1836"/>
      <c r="AB102" s="1836"/>
      <c r="AC102" s="1836"/>
      <c r="AD102" s="1836"/>
      <c r="AE102" s="1836"/>
      <c r="AF102" s="1836"/>
      <c r="AG102" s="1836"/>
      <c r="AH102" s="1836"/>
      <c r="AI102" s="1836"/>
      <c r="AJ102" s="1836"/>
      <c r="AK102" s="1836"/>
    </row>
    <row r="103" spans="1:37">
      <c r="A103" s="3619"/>
      <c r="B103" s="3602"/>
      <c r="C103" s="3604"/>
      <c r="D103" s="1833" t="s">
        <v>408</v>
      </c>
      <c r="E103" s="1834"/>
      <c r="F103" s="1834"/>
      <c r="G103" s="1834"/>
      <c r="H103" s="1834"/>
      <c r="I103" s="1834"/>
      <c r="J103" s="1834"/>
      <c r="K103" s="1834"/>
      <c r="L103" s="1834"/>
      <c r="M103" s="1834"/>
      <c r="N103" s="1834"/>
      <c r="O103" s="1834"/>
      <c r="P103" s="1834"/>
      <c r="Q103" s="1834"/>
      <c r="R103" s="1834"/>
      <c r="S103" s="1834"/>
      <c r="T103" s="1834"/>
      <c r="U103" s="1834"/>
      <c r="V103" s="1834"/>
      <c r="W103" s="1834"/>
      <c r="X103" s="1834"/>
      <c r="Y103" s="1834"/>
      <c r="Z103" s="1834"/>
      <c r="AA103" s="1834"/>
      <c r="AB103" s="1834"/>
      <c r="AC103" s="1834"/>
      <c r="AD103" s="1834"/>
      <c r="AE103" s="1834"/>
      <c r="AF103" s="1834"/>
      <c r="AG103" s="1834"/>
      <c r="AH103" s="1834"/>
      <c r="AI103" s="1834"/>
      <c r="AJ103" s="1834"/>
      <c r="AK103" s="1834"/>
    </row>
    <row r="104" spans="1:37">
      <c r="A104" s="3619"/>
      <c r="B104" s="3602"/>
      <c r="C104" s="3604"/>
      <c r="D104" s="1833" t="s">
        <v>409</v>
      </c>
      <c r="E104" s="1936"/>
      <c r="F104" s="1936"/>
      <c r="G104" s="1936"/>
      <c r="H104" s="1936"/>
      <c r="I104" s="1936"/>
      <c r="J104" s="1936"/>
      <c r="K104" s="1936"/>
      <c r="L104" s="1936"/>
      <c r="M104" s="1936"/>
      <c r="N104" s="1936"/>
      <c r="O104" s="1936"/>
      <c r="P104" s="1936"/>
      <c r="Q104" s="1936"/>
      <c r="R104" s="1936"/>
      <c r="S104" s="1936"/>
      <c r="T104" s="1936"/>
      <c r="U104" s="1936"/>
      <c r="V104" s="1936"/>
      <c r="W104" s="1936"/>
      <c r="X104" s="1936"/>
      <c r="Y104" s="1936"/>
      <c r="Z104" s="1936"/>
      <c r="AA104" s="1936"/>
      <c r="AB104" s="1936"/>
      <c r="AC104" s="1936"/>
      <c r="AD104" s="1936"/>
      <c r="AE104" s="1936"/>
      <c r="AF104" s="1936"/>
      <c r="AG104" s="1936"/>
      <c r="AH104" s="1936"/>
      <c r="AI104" s="1936"/>
      <c r="AJ104" s="1936"/>
      <c r="AK104" s="1936"/>
    </row>
    <row r="105" spans="1:37">
      <c r="A105" s="3619"/>
      <c r="B105" s="3602"/>
      <c r="C105" s="3604"/>
      <c r="D105" s="1833" t="s">
        <v>395</v>
      </c>
      <c r="E105" s="1937"/>
      <c r="F105" s="1937"/>
      <c r="G105" s="1937"/>
      <c r="H105" s="1937"/>
      <c r="I105" s="1937"/>
      <c r="J105" s="1937"/>
      <c r="K105" s="1937"/>
      <c r="L105" s="1937"/>
      <c r="M105" s="1937"/>
      <c r="N105" s="1937"/>
      <c r="O105" s="1937"/>
      <c r="P105" s="1937"/>
      <c r="Q105" s="1937"/>
      <c r="R105" s="1937"/>
      <c r="S105" s="1937"/>
      <c r="T105" s="1937"/>
      <c r="U105" s="1937"/>
      <c r="V105" s="1937"/>
      <c r="W105" s="1937"/>
      <c r="X105" s="1937"/>
      <c r="Y105" s="1937"/>
      <c r="Z105" s="1937"/>
      <c r="AA105" s="1937"/>
      <c r="AB105" s="1937"/>
      <c r="AC105" s="1937"/>
      <c r="AD105" s="1937"/>
      <c r="AE105" s="1937"/>
      <c r="AF105" s="1937"/>
      <c r="AG105" s="1937"/>
      <c r="AH105" s="1937"/>
      <c r="AI105" s="1937"/>
      <c r="AJ105" s="1937"/>
      <c r="AK105" s="1937"/>
    </row>
    <row r="106" spans="1:37">
      <c r="A106" s="3619"/>
      <c r="B106" s="3602"/>
      <c r="C106" s="3604"/>
      <c r="D106" s="1833" t="s">
        <v>396</v>
      </c>
      <c r="E106" s="1938"/>
      <c r="F106" s="1938"/>
      <c r="G106" s="1938"/>
      <c r="H106" s="1938"/>
      <c r="I106" s="1938"/>
      <c r="J106" s="1938"/>
      <c r="K106" s="1938"/>
      <c r="L106" s="1938"/>
      <c r="M106" s="1938"/>
      <c r="N106" s="1938"/>
      <c r="O106" s="1938"/>
      <c r="P106" s="1938"/>
      <c r="Q106" s="1938"/>
      <c r="R106" s="1938"/>
      <c r="S106" s="1938"/>
      <c r="T106" s="1938"/>
      <c r="U106" s="1938"/>
      <c r="V106" s="1938"/>
      <c r="W106" s="1938"/>
      <c r="X106" s="1938"/>
      <c r="Y106" s="1938"/>
      <c r="Z106" s="1938"/>
      <c r="AA106" s="1938"/>
      <c r="AB106" s="1938"/>
      <c r="AC106" s="1938"/>
      <c r="AD106" s="1938"/>
      <c r="AE106" s="1938"/>
      <c r="AF106" s="1938"/>
      <c r="AG106" s="1938"/>
      <c r="AH106" s="1938"/>
      <c r="AI106" s="1938"/>
      <c r="AJ106" s="1938"/>
      <c r="AK106" s="1938"/>
    </row>
    <row r="107" spans="1:37">
      <c r="A107" s="3619"/>
      <c r="B107" s="3627" t="s">
        <v>410</v>
      </c>
      <c r="C107" s="3604" t="s">
        <v>411</v>
      </c>
      <c r="D107" s="1833" t="s">
        <v>412</v>
      </c>
      <c r="E107" s="1836"/>
      <c r="F107" s="1836"/>
      <c r="G107" s="1836"/>
      <c r="H107" s="1836"/>
      <c r="I107" s="1836"/>
      <c r="J107" s="1836"/>
      <c r="K107" s="1836"/>
      <c r="L107" s="1836"/>
      <c r="M107" s="1836"/>
      <c r="N107" s="1836"/>
      <c r="O107" s="1836"/>
      <c r="P107" s="1836"/>
      <c r="Q107" s="1836"/>
      <c r="R107" s="1836"/>
      <c r="S107" s="1836"/>
      <c r="T107" s="1836"/>
      <c r="U107" s="1836"/>
      <c r="V107" s="1836"/>
      <c r="W107" s="1836"/>
      <c r="X107" s="1836"/>
      <c r="Y107" s="1836"/>
      <c r="Z107" s="1836"/>
      <c r="AA107" s="1836"/>
      <c r="AB107" s="1836"/>
      <c r="AC107" s="1836"/>
      <c r="AD107" s="1836"/>
      <c r="AE107" s="1836"/>
      <c r="AF107" s="1836"/>
      <c r="AG107" s="1836"/>
      <c r="AH107" s="1836"/>
      <c r="AI107" s="1836"/>
      <c r="AJ107" s="1836"/>
      <c r="AK107" s="1836"/>
    </row>
    <row r="108" spans="1:37">
      <c r="A108" s="3619"/>
      <c r="B108" s="3621"/>
      <c r="C108" s="3604"/>
      <c r="D108" s="1833" t="s">
        <v>413</v>
      </c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  <c r="Q108" s="1834"/>
      <c r="R108" s="1834"/>
      <c r="S108" s="1834"/>
      <c r="T108" s="1834"/>
      <c r="U108" s="1834"/>
      <c r="V108" s="1834"/>
      <c r="W108" s="1834"/>
      <c r="X108" s="1834"/>
      <c r="Y108" s="1834"/>
      <c r="Z108" s="1834"/>
      <c r="AA108" s="1834"/>
      <c r="AB108" s="1834"/>
      <c r="AC108" s="1834"/>
      <c r="AD108" s="1834"/>
      <c r="AE108" s="1834"/>
      <c r="AF108" s="1834"/>
      <c r="AG108" s="1834"/>
      <c r="AH108" s="1834"/>
      <c r="AI108" s="1834"/>
      <c r="AJ108" s="1834"/>
      <c r="AK108" s="1834"/>
    </row>
    <row r="109" spans="1:37">
      <c r="A109" s="3619"/>
      <c r="B109" s="3621"/>
      <c r="C109" s="3604"/>
      <c r="D109" s="1833" t="s">
        <v>414</v>
      </c>
      <c r="E109" s="1936"/>
      <c r="F109" s="1936"/>
      <c r="G109" s="1936"/>
      <c r="H109" s="1936"/>
      <c r="I109" s="1936"/>
      <c r="J109" s="1936"/>
      <c r="K109" s="1936"/>
      <c r="L109" s="1936"/>
      <c r="M109" s="1936"/>
      <c r="N109" s="1936"/>
      <c r="O109" s="1936"/>
      <c r="P109" s="1936"/>
      <c r="Q109" s="1936"/>
      <c r="R109" s="1936"/>
      <c r="S109" s="1936"/>
      <c r="T109" s="1936"/>
      <c r="U109" s="1936"/>
      <c r="V109" s="1936"/>
      <c r="W109" s="1936"/>
      <c r="X109" s="1936"/>
      <c r="Y109" s="1936"/>
      <c r="Z109" s="1936"/>
      <c r="AA109" s="1936"/>
      <c r="AB109" s="1936"/>
      <c r="AC109" s="1936"/>
      <c r="AD109" s="1936"/>
      <c r="AE109" s="1936"/>
      <c r="AF109" s="1936"/>
      <c r="AG109" s="1936"/>
      <c r="AH109" s="1936"/>
      <c r="AI109" s="1936"/>
      <c r="AJ109" s="1936"/>
      <c r="AK109" s="1936"/>
    </row>
    <row r="110" spans="1:37">
      <c r="A110" s="3619"/>
      <c r="B110" s="3621"/>
      <c r="C110" s="3604"/>
      <c r="D110" s="1833" t="s">
        <v>395</v>
      </c>
      <c r="E110" s="1937"/>
      <c r="F110" s="1937"/>
      <c r="G110" s="1937"/>
      <c r="H110" s="1937"/>
      <c r="I110" s="1937"/>
      <c r="J110" s="1937"/>
      <c r="K110" s="1937"/>
      <c r="L110" s="1937"/>
      <c r="M110" s="1937"/>
      <c r="N110" s="1937"/>
      <c r="O110" s="1937"/>
      <c r="P110" s="1937"/>
      <c r="Q110" s="1937"/>
      <c r="R110" s="1937"/>
      <c r="S110" s="1937"/>
      <c r="T110" s="1937"/>
      <c r="U110" s="1937"/>
      <c r="V110" s="1937"/>
      <c r="W110" s="1937"/>
      <c r="X110" s="1937"/>
      <c r="Y110" s="1937"/>
      <c r="Z110" s="1937"/>
      <c r="AA110" s="1937"/>
      <c r="AB110" s="1937"/>
      <c r="AC110" s="1937"/>
      <c r="AD110" s="1937"/>
      <c r="AE110" s="1937"/>
      <c r="AF110" s="1937"/>
      <c r="AG110" s="1937"/>
      <c r="AH110" s="1937"/>
      <c r="AI110" s="1937"/>
      <c r="AJ110" s="1937"/>
      <c r="AK110" s="1937"/>
    </row>
    <row r="111" spans="1:37">
      <c r="A111" s="3620"/>
      <c r="B111" s="3621"/>
      <c r="C111" s="3604"/>
      <c r="D111" s="1833" t="s">
        <v>396</v>
      </c>
      <c r="E111" s="1938"/>
      <c r="F111" s="1938"/>
      <c r="G111" s="1938"/>
      <c r="H111" s="1938"/>
      <c r="I111" s="1938"/>
      <c r="J111" s="1938"/>
      <c r="K111" s="1938"/>
      <c r="L111" s="1938"/>
      <c r="M111" s="1938"/>
      <c r="N111" s="1938"/>
      <c r="O111" s="1938"/>
      <c r="P111" s="1938"/>
      <c r="Q111" s="1938"/>
      <c r="R111" s="1938"/>
      <c r="S111" s="1938"/>
      <c r="T111" s="1938"/>
      <c r="U111" s="1938"/>
      <c r="V111" s="1938"/>
      <c r="W111" s="1938"/>
      <c r="X111" s="1938"/>
      <c r="Y111" s="1938"/>
      <c r="Z111" s="1938"/>
      <c r="AA111" s="1938"/>
      <c r="AB111" s="1938"/>
      <c r="AC111" s="1938"/>
      <c r="AD111" s="1938"/>
      <c r="AE111" s="1938"/>
      <c r="AF111" s="1938"/>
      <c r="AG111" s="1938"/>
      <c r="AH111" s="1938"/>
      <c r="AI111" s="1938"/>
      <c r="AJ111" s="1938"/>
      <c r="AK111" s="1938"/>
    </row>
    <row r="112" spans="1:37">
      <c r="A112" s="3611" t="s">
        <v>415</v>
      </c>
      <c r="B112" s="3601" t="s">
        <v>416</v>
      </c>
      <c r="C112" s="3614" t="s">
        <v>417</v>
      </c>
      <c r="D112" s="1833" t="s">
        <v>418</v>
      </c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6"/>
      <c r="U112" s="1836"/>
      <c r="V112" s="1836"/>
      <c r="W112" s="1836"/>
      <c r="X112" s="1836"/>
      <c r="Y112" s="1836"/>
      <c r="Z112" s="1836"/>
      <c r="AA112" s="1836"/>
      <c r="AB112" s="1836"/>
      <c r="AC112" s="1836"/>
      <c r="AD112" s="1836"/>
      <c r="AE112" s="1836"/>
      <c r="AF112" s="1836"/>
      <c r="AG112" s="1836"/>
      <c r="AH112" s="1836"/>
      <c r="AI112" s="1836"/>
      <c r="AJ112" s="1836"/>
      <c r="AK112" s="1836"/>
    </row>
    <row r="113" spans="1:37">
      <c r="A113" s="3611"/>
      <c r="B113" s="3612"/>
      <c r="C113" s="3614"/>
      <c r="D113" s="1833" t="s">
        <v>419</v>
      </c>
      <c r="E113" s="1834"/>
      <c r="F113" s="1834"/>
      <c r="G113" s="1834"/>
      <c r="H113" s="1834"/>
      <c r="I113" s="1834"/>
      <c r="J113" s="1834"/>
      <c r="K113" s="1834"/>
      <c r="L113" s="1834"/>
      <c r="M113" s="1834"/>
      <c r="N113" s="1834"/>
      <c r="O113" s="1834"/>
      <c r="P113" s="1834"/>
      <c r="Q113" s="1834"/>
      <c r="R113" s="1834"/>
      <c r="S113" s="1834"/>
      <c r="T113" s="1834"/>
      <c r="U113" s="1834"/>
      <c r="V113" s="1834"/>
      <c r="W113" s="1834"/>
      <c r="X113" s="1834"/>
      <c r="Y113" s="1834"/>
      <c r="Z113" s="1834"/>
      <c r="AA113" s="1834"/>
      <c r="AB113" s="1834"/>
      <c r="AC113" s="1834"/>
      <c r="AD113" s="1834"/>
      <c r="AE113" s="1834"/>
      <c r="AF113" s="1834"/>
      <c r="AG113" s="1834"/>
      <c r="AH113" s="1834"/>
      <c r="AI113" s="1834"/>
      <c r="AJ113" s="1834"/>
      <c r="AK113" s="1834"/>
    </row>
    <row r="114" spans="1:37">
      <c r="A114" s="3611"/>
      <c r="B114" s="3612"/>
      <c r="C114" s="3614"/>
      <c r="D114" s="1833" t="s">
        <v>420</v>
      </c>
      <c r="E114" s="1936"/>
      <c r="F114" s="1936"/>
      <c r="G114" s="1936"/>
      <c r="H114" s="1936"/>
      <c r="I114" s="1936"/>
      <c r="J114" s="1936"/>
      <c r="K114" s="1936"/>
      <c r="L114" s="1936"/>
      <c r="M114" s="1936"/>
      <c r="N114" s="1936"/>
      <c r="O114" s="1936"/>
      <c r="P114" s="1936"/>
      <c r="Q114" s="1936"/>
      <c r="R114" s="1936"/>
      <c r="S114" s="1936"/>
      <c r="T114" s="1936"/>
      <c r="U114" s="1936"/>
      <c r="V114" s="1936"/>
      <c r="W114" s="1936"/>
      <c r="X114" s="1936"/>
      <c r="Y114" s="1936"/>
      <c r="Z114" s="1936"/>
      <c r="AA114" s="1936"/>
      <c r="AB114" s="1936"/>
      <c r="AC114" s="1936"/>
      <c r="AD114" s="1936"/>
      <c r="AE114" s="1936"/>
      <c r="AF114" s="1936"/>
      <c r="AG114" s="1936"/>
      <c r="AH114" s="1936"/>
      <c r="AI114" s="1936"/>
      <c r="AJ114" s="1936"/>
      <c r="AK114" s="1936"/>
    </row>
    <row r="115" spans="1:37">
      <c r="A115" s="3611"/>
      <c r="B115" s="3612"/>
      <c r="C115" s="3614"/>
      <c r="D115" s="1833" t="s">
        <v>395</v>
      </c>
      <c r="E115" s="1937"/>
      <c r="F115" s="1937"/>
      <c r="G115" s="1937"/>
      <c r="H115" s="1937"/>
      <c r="I115" s="1937"/>
      <c r="J115" s="1937"/>
      <c r="K115" s="1937"/>
      <c r="L115" s="1937"/>
      <c r="M115" s="1937"/>
      <c r="N115" s="1937"/>
      <c r="O115" s="1937"/>
      <c r="P115" s="1937"/>
      <c r="Q115" s="1937"/>
      <c r="R115" s="1937"/>
      <c r="S115" s="1937"/>
      <c r="T115" s="1937"/>
      <c r="U115" s="1937"/>
      <c r="V115" s="1937"/>
      <c r="W115" s="1937"/>
      <c r="X115" s="1937"/>
      <c r="Y115" s="1937"/>
      <c r="Z115" s="1937"/>
      <c r="AA115" s="1937"/>
      <c r="AB115" s="1937"/>
      <c r="AC115" s="1937"/>
      <c r="AD115" s="1937"/>
      <c r="AE115" s="1937"/>
      <c r="AF115" s="1937"/>
      <c r="AG115" s="1937"/>
      <c r="AH115" s="1937"/>
      <c r="AI115" s="1937"/>
      <c r="AJ115" s="1937"/>
      <c r="AK115" s="1937"/>
    </row>
    <row r="116" spans="1:37">
      <c r="A116" s="3611"/>
      <c r="B116" s="3613"/>
      <c r="C116" s="3614"/>
      <c r="D116" s="1833" t="s">
        <v>396</v>
      </c>
      <c r="E116" s="1938"/>
      <c r="F116" s="1938"/>
      <c r="G116" s="1938"/>
      <c r="H116" s="1938"/>
      <c r="I116" s="1938"/>
      <c r="J116" s="1938"/>
      <c r="K116" s="1938"/>
      <c r="L116" s="1938"/>
      <c r="M116" s="1938"/>
      <c r="N116" s="1938"/>
      <c r="O116" s="1938"/>
      <c r="P116" s="1938"/>
      <c r="Q116" s="1938"/>
      <c r="R116" s="1938"/>
      <c r="S116" s="1938"/>
      <c r="T116" s="1938"/>
      <c r="U116" s="1938"/>
      <c r="V116" s="1938"/>
      <c r="W116" s="1938"/>
      <c r="X116" s="1938"/>
      <c r="Y116" s="1938"/>
      <c r="Z116" s="1938"/>
      <c r="AA116" s="1938"/>
      <c r="AB116" s="1938"/>
      <c r="AC116" s="1938"/>
      <c r="AD116" s="1938"/>
      <c r="AE116" s="1938"/>
      <c r="AF116" s="1938"/>
      <c r="AG116" s="1938"/>
      <c r="AH116" s="1938"/>
      <c r="AI116" s="1938"/>
      <c r="AJ116" s="1938"/>
      <c r="AK116" s="1938"/>
    </row>
    <row r="117" spans="1:37">
      <c r="A117" s="3615" t="s">
        <v>421</v>
      </c>
      <c r="B117" s="3601" t="s">
        <v>422</v>
      </c>
      <c r="C117" s="3604" t="s">
        <v>423</v>
      </c>
      <c r="D117" s="1833" t="s">
        <v>424</v>
      </c>
      <c r="E117" s="1836"/>
      <c r="F117" s="1836"/>
      <c r="G117" s="1836"/>
      <c r="H117" s="1836"/>
      <c r="I117" s="1836"/>
      <c r="J117" s="1836"/>
      <c r="K117" s="1836"/>
      <c r="L117" s="1836"/>
      <c r="M117" s="1836"/>
      <c r="N117" s="1836"/>
      <c r="O117" s="1836"/>
      <c r="P117" s="1836"/>
      <c r="Q117" s="1836"/>
      <c r="R117" s="1836"/>
      <c r="S117" s="1836"/>
      <c r="T117" s="1836"/>
      <c r="U117" s="1836"/>
      <c r="V117" s="1836"/>
      <c r="W117" s="1836"/>
      <c r="X117" s="1836"/>
      <c r="Y117" s="1836"/>
      <c r="Z117" s="1836"/>
      <c r="AA117" s="1836"/>
      <c r="AB117" s="1836"/>
      <c r="AC117" s="1836"/>
      <c r="AD117" s="1836"/>
      <c r="AE117" s="1836"/>
      <c r="AF117" s="1836"/>
      <c r="AG117" s="1836"/>
      <c r="AH117" s="1836"/>
      <c r="AI117" s="1836"/>
      <c r="AJ117" s="1836"/>
      <c r="AK117" s="1836"/>
    </row>
    <row r="118" spans="1:37">
      <c r="A118" s="3615"/>
      <c r="B118" s="3602"/>
      <c r="C118" s="3604"/>
      <c r="D118" s="1833" t="s">
        <v>425</v>
      </c>
      <c r="E118" s="1834"/>
      <c r="F118" s="1834"/>
      <c r="G118" s="1834"/>
      <c r="H118" s="1834"/>
      <c r="I118" s="1834"/>
      <c r="J118" s="1834"/>
      <c r="K118" s="1834"/>
      <c r="L118" s="1834"/>
      <c r="M118" s="1834"/>
      <c r="N118" s="1834"/>
      <c r="O118" s="1834"/>
      <c r="P118" s="1834"/>
      <c r="Q118" s="1834"/>
      <c r="R118" s="1834"/>
      <c r="S118" s="1834"/>
      <c r="T118" s="1834"/>
      <c r="U118" s="1834"/>
      <c r="V118" s="1834"/>
      <c r="W118" s="1834"/>
      <c r="X118" s="1834"/>
      <c r="Y118" s="1834"/>
      <c r="Z118" s="1834"/>
      <c r="AA118" s="1834"/>
      <c r="AB118" s="1834"/>
      <c r="AC118" s="1834"/>
      <c r="AD118" s="1834"/>
      <c r="AE118" s="1834"/>
      <c r="AF118" s="1834"/>
      <c r="AG118" s="1834"/>
      <c r="AH118" s="1834"/>
      <c r="AI118" s="1834"/>
      <c r="AJ118" s="1834"/>
      <c r="AK118" s="1834"/>
    </row>
    <row r="119" spans="1:37">
      <c r="A119" s="3615"/>
      <c r="B119" s="3602"/>
      <c r="C119" s="3604"/>
      <c r="D119" s="1833" t="s">
        <v>426</v>
      </c>
      <c r="E119" s="1936"/>
      <c r="F119" s="1936"/>
      <c r="G119" s="1936"/>
      <c r="H119" s="1936"/>
      <c r="I119" s="1936"/>
      <c r="J119" s="1936"/>
      <c r="K119" s="1936"/>
      <c r="L119" s="1936"/>
      <c r="M119" s="1936"/>
      <c r="N119" s="1936"/>
      <c r="O119" s="1936"/>
      <c r="P119" s="1936"/>
      <c r="Q119" s="1936"/>
      <c r="R119" s="1936"/>
      <c r="S119" s="1936"/>
      <c r="T119" s="1936"/>
      <c r="U119" s="1936"/>
      <c r="V119" s="1936"/>
      <c r="W119" s="1936"/>
      <c r="X119" s="1936"/>
      <c r="Y119" s="1936"/>
      <c r="Z119" s="1936"/>
      <c r="AA119" s="1936"/>
      <c r="AB119" s="1936"/>
      <c r="AC119" s="1936"/>
      <c r="AD119" s="1936"/>
      <c r="AE119" s="1936"/>
      <c r="AF119" s="1936"/>
      <c r="AG119" s="1936"/>
      <c r="AH119" s="1936"/>
      <c r="AI119" s="1936"/>
      <c r="AJ119" s="1936"/>
      <c r="AK119" s="1936"/>
    </row>
    <row r="120" spans="1:37">
      <c r="A120" s="3615"/>
      <c r="B120" s="3602"/>
      <c r="C120" s="3604"/>
      <c r="D120" s="1833" t="s">
        <v>395</v>
      </c>
      <c r="E120" s="1937"/>
      <c r="F120" s="1937"/>
      <c r="G120" s="1937"/>
      <c r="H120" s="1937"/>
      <c r="I120" s="1937"/>
      <c r="J120" s="1937"/>
      <c r="K120" s="1937"/>
      <c r="L120" s="1937"/>
      <c r="M120" s="1937"/>
      <c r="N120" s="1937"/>
      <c r="O120" s="1937"/>
      <c r="P120" s="1937"/>
      <c r="Q120" s="1937"/>
      <c r="R120" s="1937"/>
      <c r="S120" s="1937"/>
      <c r="T120" s="1937"/>
      <c r="U120" s="1937"/>
      <c r="V120" s="1937"/>
      <c r="W120" s="1937"/>
      <c r="X120" s="1937"/>
      <c r="Y120" s="1937"/>
      <c r="Z120" s="1937"/>
      <c r="AA120" s="1937"/>
      <c r="AB120" s="1937"/>
      <c r="AC120" s="1937"/>
      <c r="AD120" s="1937"/>
      <c r="AE120" s="1937"/>
      <c r="AF120" s="1937"/>
      <c r="AG120" s="1937"/>
      <c r="AH120" s="1937"/>
      <c r="AI120" s="1937"/>
      <c r="AJ120" s="1937"/>
      <c r="AK120" s="1937"/>
    </row>
    <row r="121" spans="1:37">
      <c r="A121" s="3615"/>
      <c r="B121" s="3603"/>
      <c r="C121" s="3604"/>
      <c r="D121" s="1833" t="s">
        <v>396</v>
      </c>
      <c r="E121" s="1938"/>
      <c r="F121" s="1938"/>
      <c r="G121" s="1938"/>
      <c r="H121" s="1938"/>
      <c r="I121" s="1938"/>
      <c r="J121" s="1938"/>
      <c r="K121" s="1938"/>
      <c r="L121" s="1938"/>
      <c r="M121" s="1938"/>
      <c r="N121" s="1938"/>
      <c r="O121" s="1938"/>
      <c r="P121" s="1938"/>
      <c r="Q121" s="1938"/>
      <c r="R121" s="1938"/>
      <c r="S121" s="1938"/>
      <c r="T121" s="1938"/>
      <c r="U121" s="1938"/>
      <c r="V121" s="1938"/>
      <c r="W121" s="1938"/>
      <c r="X121" s="1938"/>
      <c r="Y121" s="1938"/>
      <c r="Z121" s="1938"/>
      <c r="AA121" s="1938"/>
      <c r="AB121" s="1938"/>
      <c r="AC121" s="1938"/>
      <c r="AD121" s="1938"/>
      <c r="AE121" s="1938"/>
      <c r="AF121" s="1938"/>
      <c r="AG121" s="1938"/>
      <c r="AH121" s="1938"/>
      <c r="AI121" s="1938"/>
      <c r="AJ121" s="1938"/>
      <c r="AK121" s="1938"/>
    </row>
    <row r="122" spans="1:37">
      <c r="A122" s="3609" t="s">
        <v>427</v>
      </c>
      <c r="B122" s="3601" t="s">
        <v>428</v>
      </c>
      <c r="C122" s="3604" t="s">
        <v>429</v>
      </c>
      <c r="D122" s="1833" t="s">
        <v>430</v>
      </c>
      <c r="E122" s="1836"/>
      <c r="F122" s="1836"/>
      <c r="G122" s="1836"/>
      <c r="H122" s="1836"/>
      <c r="I122" s="1836"/>
      <c r="J122" s="1836"/>
      <c r="K122" s="1836"/>
      <c r="L122" s="1836"/>
      <c r="M122" s="1836"/>
      <c r="N122" s="1836"/>
      <c r="O122" s="1836"/>
      <c r="P122" s="1836"/>
      <c r="Q122" s="1836"/>
      <c r="R122" s="1836"/>
      <c r="S122" s="1836"/>
      <c r="T122" s="1836"/>
      <c r="U122" s="1836"/>
      <c r="V122" s="1836"/>
      <c r="W122" s="1836"/>
      <c r="X122" s="1836"/>
      <c r="Y122" s="1836"/>
      <c r="Z122" s="1836"/>
      <c r="AA122" s="1836"/>
      <c r="AB122" s="1836"/>
      <c r="AC122" s="1836"/>
      <c r="AD122" s="1836"/>
      <c r="AE122" s="1836"/>
      <c r="AF122" s="1836"/>
      <c r="AG122" s="1836"/>
      <c r="AH122" s="1836"/>
      <c r="AI122" s="1836"/>
      <c r="AJ122" s="1836"/>
      <c r="AK122" s="1836"/>
    </row>
    <row r="123" spans="1:37">
      <c r="A123" s="3609"/>
      <c r="B123" s="3602"/>
      <c r="C123" s="3604"/>
      <c r="D123" s="1838" t="s">
        <v>431</v>
      </c>
      <c r="E123" s="1834"/>
      <c r="F123" s="1834"/>
      <c r="G123" s="1834"/>
      <c r="H123" s="1834"/>
      <c r="I123" s="1834"/>
      <c r="J123" s="1834"/>
      <c r="K123" s="1834"/>
      <c r="L123" s="1834"/>
      <c r="M123" s="1834"/>
      <c r="N123" s="1834"/>
      <c r="O123" s="1834"/>
      <c r="P123" s="1834"/>
      <c r="Q123" s="1834"/>
      <c r="R123" s="1834"/>
      <c r="S123" s="1834"/>
      <c r="T123" s="1834"/>
      <c r="U123" s="1834"/>
      <c r="V123" s="1834"/>
      <c r="W123" s="1834"/>
      <c r="X123" s="1834"/>
      <c r="Y123" s="1834"/>
      <c r="Z123" s="1834"/>
      <c r="AA123" s="1834"/>
      <c r="AB123" s="1834"/>
      <c r="AC123" s="1834"/>
      <c r="AD123" s="1834"/>
      <c r="AE123" s="1834"/>
      <c r="AF123" s="1834"/>
      <c r="AG123" s="1834"/>
      <c r="AH123" s="1834"/>
      <c r="AI123" s="1834"/>
      <c r="AJ123" s="1834"/>
      <c r="AK123" s="1834"/>
    </row>
    <row r="124" spans="1:37">
      <c r="A124" s="3609"/>
      <c r="B124" s="3602"/>
      <c r="C124" s="3604"/>
      <c r="D124" s="1833" t="s">
        <v>432</v>
      </c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6"/>
      <c r="AF124" s="1936"/>
      <c r="AG124" s="1936"/>
      <c r="AH124" s="1936"/>
      <c r="AI124" s="1936"/>
      <c r="AJ124" s="1936"/>
      <c r="AK124" s="1936"/>
    </row>
    <row r="125" spans="1:37">
      <c r="A125" s="3609"/>
      <c r="B125" s="3602"/>
      <c r="C125" s="3604"/>
      <c r="D125" s="1833" t="s">
        <v>395</v>
      </c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  <c r="AC125" s="1937"/>
      <c r="AD125" s="1937"/>
      <c r="AE125" s="1937"/>
      <c r="AF125" s="1937"/>
      <c r="AG125" s="1937"/>
      <c r="AH125" s="1937"/>
      <c r="AI125" s="1937"/>
      <c r="AJ125" s="1937"/>
      <c r="AK125" s="1937"/>
    </row>
    <row r="126" spans="1:37">
      <c r="A126" s="3609"/>
      <c r="B126" s="3603"/>
      <c r="C126" s="3604"/>
      <c r="D126" s="1833" t="s">
        <v>396</v>
      </c>
      <c r="E126" s="1938"/>
      <c r="F126" s="1938"/>
      <c r="G126" s="1938"/>
      <c r="H126" s="1938"/>
      <c r="I126" s="1938"/>
      <c r="J126" s="1938"/>
      <c r="K126" s="1938"/>
      <c r="L126" s="1938"/>
      <c r="M126" s="1938"/>
      <c r="N126" s="1938"/>
      <c r="O126" s="1938"/>
      <c r="P126" s="1938"/>
      <c r="Q126" s="1938"/>
      <c r="R126" s="1938"/>
      <c r="S126" s="1938"/>
      <c r="T126" s="1938"/>
      <c r="U126" s="1938"/>
      <c r="V126" s="1938"/>
      <c r="W126" s="1938"/>
      <c r="X126" s="1938"/>
      <c r="Y126" s="1938"/>
      <c r="Z126" s="1938"/>
      <c r="AA126" s="1938"/>
      <c r="AB126" s="1938"/>
      <c r="AC126" s="1938"/>
      <c r="AD126" s="1938"/>
      <c r="AE126" s="1938"/>
      <c r="AF126" s="1938"/>
      <c r="AG126" s="1938"/>
      <c r="AH126" s="1938"/>
      <c r="AI126" s="1938"/>
      <c r="AJ126" s="1938"/>
      <c r="AK126" s="1938"/>
    </row>
    <row r="127" spans="1:37">
      <c r="A127" s="3610" t="s">
        <v>433</v>
      </c>
      <c r="B127" s="3601" t="s">
        <v>434</v>
      </c>
      <c r="C127" s="3604" t="s">
        <v>435</v>
      </c>
      <c r="D127" s="1833" t="s">
        <v>436</v>
      </c>
      <c r="E127" s="1836"/>
      <c r="F127" s="1836"/>
      <c r="G127" s="1836"/>
      <c r="H127" s="1836"/>
      <c r="I127" s="1836"/>
      <c r="J127" s="1836"/>
      <c r="K127" s="1836"/>
      <c r="L127" s="1836"/>
      <c r="M127" s="1836"/>
      <c r="N127" s="1836"/>
      <c r="O127" s="1836"/>
      <c r="P127" s="1836"/>
      <c r="Q127" s="1836"/>
      <c r="R127" s="1836"/>
      <c r="S127" s="1836"/>
      <c r="T127" s="1836"/>
      <c r="U127" s="1836"/>
      <c r="V127" s="1836"/>
      <c r="W127" s="1836"/>
      <c r="X127" s="1836"/>
      <c r="Y127" s="1836"/>
      <c r="Z127" s="1836"/>
      <c r="AA127" s="1836"/>
      <c r="AB127" s="1836"/>
      <c r="AC127" s="1836"/>
      <c r="AD127" s="1836"/>
      <c r="AE127" s="1836"/>
      <c r="AF127" s="1836"/>
      <c r="AG127" s="1836"/>
      <c r="AH127" s="1836"/>
      <c r="AI127" s="1836"/>
      <c r="AJ127" s="1836"/>
      <c r="AK127" s="1836"/>
    </row>
    <row r="128" spans="1:37">
      <c r="A128" s="3610"/>
      <c r="B128" s="3602"/>
      <c r="C128" s="3604"/>
      <c r="D128" s="1838" t="s">
        <v>437</v>
      </c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4"/>
      <c r="Q128" s="1834"/>
      <c r="R128" s="1834"/>
      <c r="S128" s="1834"/>
      <c r="T128" s="1834"/>
      <c r="U128" s="1834"/>
      <c r="V128" s="1834"/>
      <c r="W128" s="1834"/>
      <c r="X128" s="1834"/>
      <c r="Y128" s="1834"/>
      <c r="Z128" s="1834"/>
      <c r="AA128" s="1834"/>
      <c r="AB128" s="1834"/>
      <c r="AC128" s="1834"/>
      <c r="AD128" s="1834"/>
      <c r="AE128" s="1834"/>
      <c r="AF128" s="1834"/>
      <c r="AG128" s="1834"/>
      <c r="AH128" s="1834"/>
      <c r="AI128" s="1834"/>
      <c r="AJ128" s="1834"/>
      <c r="AK128" s="1834"/>
    </row>
    <row r="129" spans="1:37">
      <c r="A129" s="3610"/>
      <c r="B129" s="3602"/>
      <c r="C129" s="3604"/>
      <c r="D129" s="1833" t="s">
        <v>438</v>
      </c>
      <c r="E129" s="1936"/>
      <c r="F129" s="1936"/>
      <c r="G129" s="1936"/>
      <c r="H129" s="1936"/>
      <c r="I129" s="1936"/>
      <c r="J129" s="1936"/>
      <c r="K129" s="1936"/>
      <c r="L129" s="1936"/>
      <c r="M129" s="1936"/>
      <c r="N129" s="1936"/>
      <c r="O129" s="1936"/>
      <c r="P129" s="1936"/>
      <c r="Q129" s="1936"/>
      <c r="R129" s="1936"/>
      <c r="S129" s="1936"/>
      <c r="T129" s="1936"/>
      <c r="U129" s="1936"/>
      <c r="V129" s="1936"/>
      <c r="W129" s="1936"/>
      <c r="X129" s="1936"/>
      <c r="Y129" s="1936"/>
      <c r="Z129" s="1936"/>
      <c r="AA129" s="1936"/>
      <c r="AB129" s="1936"/>
      <c r="AC129" s="1936"/>
      <c r="AD129" s="1936"/>
      <c r="AE129" s="1936"/>
      <c r="AF129" s="1936"/>
      <c r="AG129" s="1936"/>
      <c r="AH129" s="1936"/>
      <c r="AI129" s="1936"/>
      <c r="AJ129" s="1936"/>
      <c r="AK129" s="1936"/>
    </row>
    <row r="130" spans="1:37">
      <c r="A130" s="3610"/>
      <c r="B130" s="3602"/>
      <c r="C130" s="3604"/>
      <c r="D130" s="1833" t="s">
        <v>395</v>
      </c>
      <c r="E130" s="1937"/>
      <c r="F130" s="1937"/>
      <c r="G130" s="1937"/>
      <c r="H130" s="1937"/>
      <c r="I130" s="1937"/>
      <c r="J130" s="1937"/>
      <c r="K130" s="1937"/>
      <c r="L130" s="1937"/>
      <c r="M130" s="1937"/>
      <c r="N130" s="1937"/>
      <c r="O130" s="1937"/>
      <c r="P130" s="1937"/>
      <c r="Q130" s="1937"/>
      <c r="R130" s="1937"/>
      <c r="S130" s="1937"/>
      <c r="T130" s="1937"/>
      <c r="U130" s="1937"/>
      <c r="V130" s="1937"/>
      <c r="W130" s="1937"/>
      <c r="X130" s="1937"/>
      <c r="Y130" s="1937"/>
      <c r="Z130" s="1937"/>
      <c r="AA130" s="1937"/>
      <c r="AB130" s="1937"/>
      <c r="AC130" s="1937"/>
      <c r="AD130" s="1937"/>
      <c r="AE130" s="1937"/>
      <c r="AF130" s="1937"/>
      <c r="AG130" s="1937"/>
      <c r="AH130" s="1937"/>
      <c r="AI130" s="1937"/>
      <c r="AJ130" s="1937"/>
      <c r="AK130" s="1937"/>
    </row>
    <row r="131" spans="1:37">
      <c r="A131" s="3610"/>
      <c r="B131" s="3603"/>
      <c r="C131" s="3604"/>
      <c r="D131" s="1833" t="s">
        <v>396</v>
      </c>
      <c r="E131" s="1938"/>
      <c r="F131" s="1938"/>
      <c r="G131" s="1938"/>
      <c r="H131" s="1938"/>
      <c r="I131" s="1938"/>
      <c r="J131" s="1938"/>
      <c r="K131" s="1938"/>
      <c r="L131" s="1938"/>
      <c r="M131" s="1938"/>
      <c r="N131" s="1938"/>
      <c r="O131" s="1938"/>
      <c r="P131" s="1938"/>
      <c r="Q131" s="1938"/>
      <c r="R131" s="1938"/>
      <c r="S131" s="1938"/>
      <c r="T131" s="1938"/>
      <c r="U131" s="1938"/>
      <c r="V131" s="1938"/>
      <c r="W131" s="1938"/>
      <c r="X131" s="1938"/>
      <c r="Y131" s="1938"/>
      <c r="Z131" s="1938"/>
      <c r="AA131" s="1938"/>
      <c r="AB131" s="1938"/>
      <c r="AC131" s="1938"/>
      <c r="AD131" s="1938"/>
      <c r="AE131" s="1938"/>
      <c r="AF131" s="1938"/>
      <c r="AG131" s="1938"/>
      <c r="AH131" s="1938"/>
      <c r="AI131" s="1938"/>
      <c r="AJ131" s="1938"/>
      <c r="AK131" s="1938"/>
    </row>
    <row r="132" spans="1:37">
      <c r="A132" s="3607" t="s">
        <v>439</v>
      </c>
      <c r="B132" s="3601" t="s">
        <v>440</v>
      </c>
      <c r="C132" s="3604" t="s">
        <v>441</v>
      </c>
      <c r="D132" s="1833" t="s">
        <v>442</v>
      </c>
      <c r="E132" s="1836"/>
      <c r="F132" s="1836"/>
      <c r="G132" s="1836"/>
      <c r="H132" s="1836"/>
      <c r="I132" s="1836"/>
      <c r="J132" s="1836"/>
      <c r="K132" s="1836"/>
      <c r="L132" s="1836"/>
      <c r="M132" s="1836"/>
      <c r="N132" s="1836"/>
      <c r="O132" s="1836"/>
      <c r="P132" s="1836"/>
      <c r="Q132" s="1836"/>
      <c r="R132" s="1836"/>
      <c r="S132" s="1836"/>
      <c r="T132" s="1836"/>
      <c r="U132" s="1836"/>
      <c r="V132" s="1836"/>
      <c r="W132" s="1836"/>
      <c r="X132" s="1836"/>
      <c r="Y132" s="1836"/>
      <c r="Z132" s="1836"/>
      <c r="AA132" s="1836"/>
      <c r="AB132" s="1836"/>
      <c r="AC132" s="1836"/>
      <c r="AD132" s="1836"/>
      <c r="AE132" s="1836"/>
      <c r="AF132" s="1836"/>
      <c r="AG132" s="1836"/>
      <c r="AH132" s="1836"/>
      <c r="AI132" s="1836"/>
      <c r="AJ132" s="1836"/>
      <c r="AK132" s="1836"/>
    </row>
    <row r="133" spans="1:37">
      <c r="A133" s="3607"/>
      <c r="B133" s="3602"/>
      <c r="C133" s="3604"/>
      <c r="D133" s="1838" t="s">
        <v>443</v>
      </c>
      <c r="E133" s="1834"/>
      <c r="F133" s="1834"/>
      <c r="G133" s="1834"/>
      <c r="H133" s="1834"/>
      <c r="I133" s="1834"/>
      <c r="J133" s="1834"/>
      <c r="K133" s="1834"/>
      <c r="L133" s="1834"/>
      <c r="M133" s="1834"/>
      <c r="N133" s="1834"/>
      <c r="O133" s="1834"/>
      <c r="P133" s="1834"/>
      <c r="Q133" s="1834"/>
      <c r="R133" s="1834"/>
      <c r="S133" s="1834"/>
      <c r="T133" s="1834"/>
      <c r="U133" s="1834"/>
      <c r="V133" s="1834"/>
      <c r="W133" s="1834"/>
      <c r="X133" s="1834"/>
      <c r="Y133" s="1834"/>
      <c r="Z133" s="1834"/>
      <c r="AA133" s="1834"/>
      <c r="AB133" s="1834"/>
      <c r="AC133" s="1834"/>
      <c r="AD133" s="1834"/>
      <c r="AE133" s="1834"/>
      <c r="AF133" s="1834"/>
      <c r="AG133" s="1834"/>
      <c r="AH133" s="1834"/>
      <c r="AI133" s="1834"/>
      <c r="AJ133" s="1834"/>
      <c r="AK133" s="1834"/>
    </row>
    <row r="134" spans="1:37">
      <c r="A134" s="3607"/>
      <c r="B134" s="3602"/>
      <c r="C134" s="3604"/>
      <c r="D134" s="1833" t="s">
        <v>444</v>
      </c>
      <c r="E134" s="1936"/>
      <c r="F134" s="1936"/>
      <c r="G134" s="1936"/>
      <c r="H134" s="1936"/>
      <c r="I134" s="1936"/>
      <c r="J134" s="1936"/>
      <c r="K134" s="1936"/>
      <c r="L134" s="1936"/>
      <c r="M134" s="1936"/>
      <c r="N134" s="1936"/>
      <c r="O134" s="1936"/>
      <c r="P134" s="1936"/>
      <c r="Q134" s="1936"/>
      <c r="R134" s="1936"/>
      <c r="S134" s="1936"/>
      <c r="T134" s="1936"/>
      <c r="U134" s="1936"/>
      <c r="V134" s="1936"/>
      <c r="W134" s="1936"/>
      <c r="X134" s="1936"/>
      <c r="Y134" s="1936"/>
      <c r="Z134" s="1936"/>
      <c r="AA134" s="1936"/>
      <c r="AB134" s="1936"/>
      <c r="AC134" s="1936"/>
      <c r="AD134" s="1936"/>
      <c r="AE134" s="1936"/>
      <c r="AF134" s="1936"/>
      <c r="AG134" s="1936"/>
      <c r="AH134" s="1936"/>
      <c r="AI134" s="1936"/>
      <c r="AJ134" s="1936"/>
      <c r="AK134" s="1936"/>
    </row>
    <row r="135" spans="1:37">
      <c r="A135" s="3607"/>
      <c r="B135" s="3602"/>
      <c r="C135" s="3604"/>
      <c r="D135" s="1833" t="s">
        <v>395</v>
      </c>
      <c r="E135" s="1937"/>
      <c r="F135" s="1937"/>
      <c r="G135" s="1937"/>
      <c r="H135" s="1937"/>
      <c r="I135" s="1937"/>
      <c r="J135" s="1937"/>
      <c r="K135" s="1937"/>
      <c r="L135" s="1937"/>
      <c r="M135" s="1937"/>
      <c r="N135" s="1937"/>
      <c r="O135" s="1937"/>
      <c r="P135" s="1937"/>
      <c r="Q135" s="1937"/>
      <c r="R135" s="1937"/>
      <c r="S135" s="1937"/>
      <c r="T135" s="1937"/>
      <c r="U135" s="1937"/>
      <c r="V135" s="1937"/>
      <c r="W135" s="1937"/>
      <c r="X135" s="1937"/>
      <c r="Y135" s="1937"/>
      <c r="Z135" s="1937"/>
      <c r="AA135" s="1937"/>
      <c r="AB135" s="1937"/>
      <c r="AC135" s="1937"/>
      <c r="AD135" s="1937"/>
      <c r="AE135" s="1937"/>
      <c r="AF135" s="1937"/>
      <c r="AG135" s="1937"/>
      <c r="AH135" s="1937"/>
      <c r="AI135" s="1937"/>
      <c r="AJ135" s="1937"/>
      <c r="AK135" s="1937"/>
    </row>
    <row r="136" spans="1:37">
      <c r="A136" s="3607"/>
      <c r="B136" s="3603"/>
      <c r="C136" s="3604"/>
      <c r="D136" s="1833" t="s">
        <v>396</v>
      </c>
      <c r="E136" s="1938"/>
      <c r="F136" s="1938"/>
      <c r="G136" s="1938"/>
      <c r="H136" s="1938"/>
      <c r="I136" s="1938"/>
      <c r="J136" s="1938"/>
      <c r="K136" s="1938"/>
      <c r="L136" s="1938"/>
      <c r="M136" s="1938"/>
      <c r="N136" s="1938"/>
      <c r="O136" s="1938"/>
      <c r="P136" s="1938"/>
      <c r="Q136" s="1938"/>
      <c r="R136" s="1938"/>
      <c r="S136" s="1938"/>
      <c r="T136" s="1938"/>
      <c r="U136" s="1938"/>
      <c r="V136" s="1938"/>
      <c r="W136" s="1938"/>
      <c r="X136" s="1938"/>
      <c r="Y136" s="1938"/>
      <c r="Z136" s="1938"/>
      <c r="AA136" s="1938"/>
      <c r="AB136" s="1938"/>
      <c r="AC136" s="1938"/>
      <c r="AD136" s="1938"/>
      <c r="AE136" s="1938"/>
      <c r="AF136" s="1938"/>
      <c r="AG136" s="1938"/>
      <c r="AH136" s="1938"/>
      <c r="AI136" s="1938"/>
      <c r="AJ136" s="1938"/>
      <c r="AK136" s="1938"/>
    </row>
    <row r="137" spans="1:37">
      <c r="A137" s="3608" t="s">
        <v>445</v>
      </c>
      <c r="B137" s="3601" t="s">
        <v>446</v>
      </c>
      <c r="C137" s="3604" t="s">
        <v>447</v>
      </c>
      <c r="D137" s="1833" t="s">
        <v>448</v>
      </c>
      <c r="E137" s="1836"/>
      <c r="F137" s="1836"/>
      <c r="G137" s="1836"/>
      <c r="H137" s="1836"/>
      <c r="I137" s="1836"/>
      <c r="J137" s="1836"/>
      <c r="K137" s="1836"/>
      <c r="L137" s="1836"/>
      <c r="M137" s="1836"/>
      <c r="N137" s="1836"/>
      <c r="O137" s="1836"/>
      <c r="P137" s="1836"/>
      <c r="Q137" s="1836"/>
      <c r="R137" s="1836"/>
      <c r="S137" s="1836"/>
      <c r="T137" s="1836"/>
      <c r="U137" s="1836"/>
      <c r="V137" s="1836"/>
      <c r="W137" s="1836"/>
      <c r="X137" s="1836"/>
      <c r="Y137" s="1836"/>
      <c r="Z137" s="1836"/>
      <c r="AA137" s="1836"/>
      <c r="AB137" s="1836"/>
      <c r="AC137" s="1836"/>
      <c r="AD137" s="1836"/>
      <c r="AE137" s="1836"/>
      <c r="AF137" s="1836"/>
      <c r="AG137" s="1836"/>
      <c r="AH137" s="1836"/>
      <c r="AI137" s="1836"/>
      <c r="AJ137" s="1836"/>
      <c r="AK137" s="1836"/>
    </row>
    <row r="138" spans="1:37">
      <c r="A138" s="3608"/>
      <c r="B138" s="3602"/>
      <c r="C138" s="3604"/>
      <c r="D138" s="1838" t="s">
        <v>449</v>
      </c>
      <c r="E138" s="1834"/>
      <c r="F138" s="1834"/>
      <c r="G138" s="1834"/>
      <c r="H138" s="1834"/>
      <c r="I138" s="1834"/>
      <c r="J138" s="1834"/>
      <c r="K138" s="1834"/>
      <c r="L138" s="1834"/>
      <c r="M138" s="1834"/>
      <c r="N138" s="1834"/>
      <c r="O138" s="1834"/>
      <c r="P138" s="1834"/>
      <c r="Q138" s="1834"/>
      <c r="R138" s="1834"/>
      <c r="S138" s="1834"/>
      <c r="T138" s="1834"/>
      <c r="U138" s="1834"/>
      <c r="V138" s="1834"/>
      <c r="W138" s="1834"/>
      <c r="X138" s="1834"/>
      <c r="Y138" s="1834"/>
      <c r="Z138" s="1834"/>
      <c r="AA138" s="1834"/>
      <c r="AB138" s="1834"/>
      <c r="AC138" s="1834"/>
      <c r="AD138" s="1834"/>
      <c r="AE138" s="1834"/>
      <c r="AF138" s="1834"/>
      <c r="AG138" s="1834"/>
      <c r="AH138" s="1834"/>
      <c r="AI138" s="1834"/>
      <c r="AJ138" s="1834"/>
      <c r="AK138" s="1834"/>
    </row>
    <row r="139" spans="1:37">
      <c r="A139" s="3608"/>
      <c r="B139" s="3602"/>
      <c r="C139" s="3604"/>
      <c r="D139" s="1833" t="s">
        <v>450</v>
      </c>
      <c r="E139" s="1936"/>
      <c r="F139" s="1936"/>
      <c r="G139" s="1936"/>
      <c r="H139" s="1936"/>
      <c r="I139" s="1936"/>
      <c r="J139" s="1936"/>
      <c r="K139" s="1936"/>
      <c r="L139" s="1936"/>
      <c r="M139" s="1936"/>
      <c r="N139" s="1936"/>
      <c r="O139" s="1936"/>
      <c r="P139" s="1936"/>
      <c r="Q139" s="1936"/>
      <c r="R139" s="1936"/>
      <c r="S139" s="1936"/>
      <c r="T139" s="1936"/>
      <c r="U139" s="1936"/>
      <c r="V139" s="1936"/>
      <c r="W139" s="1936"/>
      <c r="X139" s="1936"/>
      <c r="Y139" s="1936"/>
      <c r="Z139" s="1936"/>
      <c r="AA139" s="1936"/>
      <c r="AB139" s="1936"/>
      <c r="AC139" s="1936"/>
      <c r="AD139" s="1936"/>
      <c r="AE139" s="1936"/>
      <c r="AF139" s="1936"/>
      <c r="AG139" s="1936"/>
      <c r="AH139" s="1936"/>
      <c r="AI139" s="1936"/>
      <c r="AJ139" s="1936"/>
      <c r="AK139" s="1936"/>
    </row>
    <row r="140" spans="1:37">
      <c r="A140" s="3608"/>
      <c r="B140" s="3602"/>
      <c r="C140" s="3604"/>
      <c r="D140" s="1833" t="s">
        <v>395</v>
      </c>
      <c r="E140" s="1937"/>
      <c r="F140" s="1937"/>
      <c r="G140" s="1937"/>
      <c r="H140" s="1937"/>
      <c r="I140" s="1937"/>
      <c r="J140" s="1937"/>
      <c r="K140" s="1937"/>
      <c r="L140" s="1937"/>
      <c r="M140" s="1937"/>
      <c r="N140" s="1937"/>
      <c r="O140" s="1937"/>
      <c r="P140" s="1937"/>
      <c r="Q140" s="1937"/>
      <c r="R140" s="1937"/>
      <c r="S140" s="1937"/>
      <c r="T140" s="1937"/>
      <c r="U140" s="1937"/>
      <c r="V140" s="1937"/>
      <c r="W140" s="1937"/>
      <c r="X140" s="1937"/>
      <c r="Y140" s="1937"/>
      <c r="Z140" s="1937"/>
      <c r="AA140" s="1937"/>
      <c r="AB140" s="1937"/>
      <c r="AC140" s="1937"/>
      <c r="AD140" s="1937"/>
      <c r="AE140" s="1937"/>
      <c r="AF140" s="1937"/>
      <c r="AG140" s="1937"/>
      <c r="AH140" s="1937"/>
      <c r="AI140" s="1937"/>
      <c r="AJ140" s="1937"/>
      <c r="AK140" s="1937"/>
    </row>
    <row r="141" spans="1:37">
      <c r="A141" s="3608"/>
      <c r="B141" s="3603"/>
      <c r="C141" s="3604"/>
      <c r="D141" s="1833" t="s">
        <v>396</v>
      </c>
      <c r="E141" s="1938"/>
      <c r="F141" s="1938"/>
      <c r="G141" s="1938"/>
      <c r="H141" s="1938"/>
      <c r="I141" s="1938"/>
      <c r="J141" s="1938"/>
      <c r="K141" s="1938"/>
      <c r="L141" s="1938"/>
      <c r="M141" s="1938"/>
      <c r="N141" s="1938"/>
      <c r="O141" s="1938"/>
      <c r="P141" s="1938"/>
      <c r="Q141" s="1938"/>
      <c r="R141" s="1938"/>
      <c r="S141" s="1938"/>
      <c r="T141" s="1938"/>
      <c r="U141" s="1938"/>
      <c r="V141" s="1938"/>
      <c r="W141" s="1938"/>
      <c r="X141" s="1938"/>
      <c r="Y141" s="1938"/>
      <c r="Z141" s="1938"/>
      <c r="AA141" s="1938"/>
      <c r="AB141" s="1938"/>
      <c r="AC141" s="1938"/>
      <c r="AD141" s="1938"/>
      <c r="AE141" s="1938"/>
      <c r="AF141" s="1938"/>
      <c r="AG141" s="1938"/>
      <c r="AH141" s="1938"/>
      <c r="AI141" s="1938"/>
      <c r="AJ141" s="1938"/>
      <c r="AK141" s="1938"/>
    </row>
    <row r="142" spans="1:37">
      <c r="A142" s="3605" t="s">
        <v>451</v>
      </c>
      <c r="B142" s="3601" t="s">
        <v>452</v>
      </c>
      <c r="C142" s="3604" t="s">
        <v>453</v>
      </c>
      <c r="D142" s="1833" t="s">
        <v>454</v>
      </c>
      <c r="E142" s="1836"/>
      <c r="F142" s="1836"/>
      <c r="G142" s="1836"/>
      <c r="H142" s="1836"/>
      <c r="I142" s="1836"/>
      <c r="J142" s="1836"/>
      <c r="K142" s="1836"/>
      <c r="L142" s="1836"/>
      <c r="M142" s="1836"/>
      <c r="N142" s="1836"/>
      <c r="O142" s="1836"/>
      <c r="P142" s="1836"/>
      <c r="Q142" s="1836"/>
      <c r="R142" s="1836"/>
      <c r="S142" s="1836"/>
      <c r="T142" s="1836"/>
      <c r="U142" s="1836"/>
      <c r="V142" s="1836"/>
      <c r="W142" s="1836"/>
      <c r="X142" s="1836"/>
      <c r="Y142" s="1836"/>
      <c r="Z142" s="1836"/>
      <c r="AA142" s="1836"/>
      <c r="AB142" s="1836"/>
      <c r="AC142" s="1836"/>
      <c r="AD142" s="1836"/>
      <c r="AE142" s="1836"/>
      <c r="AF142" s="1836"/>
      <c r="AG142" s="1836"/>
      <c r="AH142" s="1836"/>
      <c r="AI142" s="1836"/>
      <c r="AJ142" s="1836"/>
      <c r="AK142" s="1836"/>
    </row>
    <row r="143" spans="1:37">
      <c r="A143" s="3605"/>
      <c r="B143" s="3602"/>
      <c r="C143" s="3604"/>
      <c r="D143" s="1838" t="s">
        <v>455</v>
      </c>
      <c r="E143" s="1834"/>
      <c r="F143" s="1834"/>
      <c r="G143" s="1834"/>
      <c r="H143" s="1834"/>
      <c r="I143" s="1834"/>
      <c r="J143" s="1834"/>
      <c r="K143" s="1834"/>
      <c r="L143" s="1834"/>
      <c r="M143" s="1834"/>
      <c r="N143" s="1834"/>
      <c r="O143" s="1834"/>
      <c r="P143" s="1834"/>
      <c r="Q143" s="1834"/>
      <c r="R143" s="1834"/>
      <c r="S143" s="1834"/>
      <c r="T143" s="1834"/>
      <c r="U143" s="1834"/>
      <c r="V143" s="1834"/>
      <c r="W143" s="1834"/>
      <c r="X143" s="1834"/>
      <c r="Y143" s="1834"/>
      <c r="Z143" s="1834"/>
      <c r="AA143" s="1834"/>
      <c r="AB143" s="1834"/>
      <c r="AC143" s="1834"/>
      <c r="AD143" s="1834"/>
      <c r="AE143" s="1834"/>
      <c r="AF143" s="1834"/>
      <c r="AG143" s="1834"/>
      <c r="AH143" s="1834"/>
      <c r="AI143" s="1834"/>
      <c r="AJ143" s="1834"/>
      <c r="AK143" s="1834"/>
    </row>
    <row r="144" spans="1:37">
      <c r="A144" s="3605"/>
      <c r="B144" s="3602"/>
      <c r="C144" s="3604"/>
      <c r="D144" s="1833" t="s">
        <v>456</v>
      </c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6"/>
      <c r="AF144" s="1936"/>
      <c r="AG144" s="1936"/>
      <c r="AH144" s="1936"/>
      <c r="AI144" s="1936"/>
      <c r="AJ144" s="1936"/>
      <c r="AK144" s="1936"/>
    </row>
    <row r="145" spans="1:37">
      <c r="A145" s="3605"/>
      <c r="B145" s="3602"/>
      <c r="C145" s="3604"/>
      <c r="D145" s="1833" t="s">
        <v>395</v>
      </c>
      <c r="E145" s="1937"/>
      <c r="F145" s="1937"/>
      <c r="G145" s="1937"/>
      <c r="H145" s="1937"/>
      <c r="I145" s="1937"/>
      <c r="J145" s="1937"/>
      <c r="K145" s="1937"/>
      <c r="L145" s="1937"/>
      <c r="M145" s="1937"/>
      <c r="N145" s="1937"/>
      <c r="O145" s="1937"/>
      <c r="P145" s="1937"/>
      <c r="Q145" s="1937"/>
      <c r="R145" s="1937"/>
      <c r="S145" s="1937"/>
      <c r="T145" s="1937"/>
      <c r="U145" s="1937"/>
      <c r="V145" s="1937"/>
      <c r="W145" s="1937"/>
      <c r="X145" s="1937"/>
      <c r="Y145" s="1937"/>
      <c r="Z145" s="1937"/>
      <c r="AA145" s="1937"/>
      <c r="AB145" s="1937"/>
      <c r="AC145" s="1937"/>
      <c r="AD145" s="1937"/>
      <c r="AE145" s="1937"/>
      <c r="AF145" s="1937"/>
      <c r="AG145" s="1937"/>
      <c r="AH145" s="1937"/>
      <c r="AI145" s="1937"/>
      <c r="AJ145" s="1937"/>
      <c r="AK145" s="1937"/>
    </row>
    <row r="146" spans="1:37">
      <c r="A146" s="3605"/>
      <c r="B146" s="3603"/>
      <c r="C146" s="3604"/>
      <c r="D146" s="1833" t="s">
        <v>396</v>
      </c>
      <c r="E146" s="1938"/>
      <c r="F146" s="1938"/>
      <c r="G146" s="1938"/>
      <c r="H146" s="1938"/>
      <c r="I146" s="1938"/>
      <c r="J146" s="1938"/>
      <c r="K146" s="1938"/>
      <c r="L146" s="1938"/>
      <c r="M146" s="1938"/>
      <c r="N146" s="1938"/>
      <c r="O146" s="1938"/>
      <c r="P146" s="1938"/>
      <c r="Q146" s="1938"/>
      <c r="R146" s="1938"/>
      <c r="S146" s="1938"/>
      <c r="T146" s="1938"/>
      <c r="U146" s="1938"/>
      <c r="V146" s="1938"/>
      <c r="W146" s="1938"/>
      <c r="X146" s="1938"/>
      <c r="Y146" s="1938"/>
      <c r="Z146" s="1938"/>
      <c r="AA146" s="1938"/>
      <c r="AB146" s="1938"/>
      <c r="AC146" s="1938"/>
      <c r="AD146" s="1938"/>
      <c r="AE146" s="1938"/>
      <c r="AF146" s="1938"/>
      <c r="AG146" s="1938"/>
      <c r="AH146" s="1938"/>
      <c r="AI146" s="1938"/>
      <c r="AJ146" s="1938"/>
      <c r="AK146" s="1938"/>
    </row>
    <row r="147" spans="1:37">
      <c r="A147" s="3606" t="s">
        <v>457</v>
      </c>
      <c r="B147" s="3601" t="s">
        <v>458</v>
      </c>
      <c r="C147" s="3604" t="s">
        <v>459</v>
      </c>
      <c r="D147" s="1833" t="s">
        <v>460</v>
      </c>
      <c r="E147" s="1836"/>
      <c r="F147" s="1836"/>
      <c r="G147" s="1836"/>
      <c r="H147" s="1836"/>
      <c r="I147" s="1836"/>
      <c r="J147" s="1836"/>
      <c r="K147" s="1836"/>
      <c r="L147" s="1836"/>
      <c r="M147" s="1836"/>
      <c r="N147" s="1836"/>
      <c r="O147" s="1836"/>
      <c r="P147" s="1836"/>
      <c r="Q147" s="1836"/>
      <c r="R147" s="1836"/>
      <c r="S147" s="1836"/>
      <c r="T147" s="1836"/>
      <c r="U147" s="1836"/>
      <c r="V147" s="1836"/>
      <c r="W147" s="1836"/>
      <c r="X147" s="1836"/>
      <c r="Y147" s="1836"/>
      <c r="Z147" s="1836"/>
      <c r="AA147" s="1836"/>
      <c r="AB147" s="1836"/>
      <c r="AC147" s="1836"/>
      <c r="AD147" s="1836"/>
      <c r="AE147" s="1836"/>
      <c r="AF147" s="1836"/>
      <c r="AG147" s="1836"/>
      <c r="AH147" s="1836"/>
      <c r="AI147" s="1836"/>
      <c r="AJ147" s="1836"/>
      <c r="AK147" s="1836"/>
    </row>
    <row r="148" spans="1:37">
      <c r="A148" s="3606"/>
      <c r="B148" s="3602"/>
      <c r="C148" s="3604"/>
      <c r="D148" s="1833" t="s">
        <v>461</v>
      </c>
      <c r="E148" s="1834"/>
      <c r="F148" s="1834"/>
      <c r="G148" s="1834"/>
      <c r="H148" s="1834"/>
      <c r="I148" s="1834"/>
      <c r="J148" s="1834"/>
      <c r="K148" s="1834"/>
      <c r="L148" s="1834"/>
      <c r="M148" s="1834"/>
      <c r="N148" s="1834"/>
      <c r="O148" s="1834"/>
      <c r="P148" s="1834"/>
      <c r="Q148" s="1834"/>
      <c r="R148" s="1834"/>
      <c r="S148" s="1834"/>
      <c r="T148" s="1834"/>
      <c r="U148" s="1834"/>
      <c r="V148" s="1834"/>
      <c r="W148" s="1834"/>
      <c r="X148" s="1834"/>
      <c r="Y148" s="1834"/>
      <c r="Z148" s="1834"/>
      <c r="AA148" s="1834"/>
      <c r="AB148" s="1834"/>
      <c r="AC148" s="1834"/>
      <c r="AD148" s="1834"/>
      <c r="AE148" s="1834"/>
      <c r="AF148" s="1834"/>
      <c r="AG148" s="1834"/>
      <c r="AH148" s="1834"/>
      <c r="AI148" s="1834"/>
      <c r="AJ148" s="1834"/>
      <c r="AK148" s="1834"/>
    </row>
    <row r="149" spans="1:37">
      <c r="A149" s="3606"/>
      <c r="B149" s="3602"/>
      <c r="C149" s="3604"/>
      <c r="D149" s="1833" t="s">
        <v>462</v>
      </c>
      <c r="E149" s="1936"/>
      <c r="F149" s="1936"/>
      <c r="G149" s="1936"/>
      <c r="H149" s="1936"/>
      <c r="I149" s="1936"/>
      <c r="J149" s="1936"/>
      <c r="K149" s="1936"/>
      <c r="L149" s="1936"/>
      <c r="M149" s="1936"/>
      <c r="N149" s="1936"/>
      <c r="O149" s="1936"/>
      <c r="P149" s="1936"/>
      <c r="Q149" s="1936"/>
      <c r="R149" s="1936"/>
      <c r="S149" s="1936"/>
      <c r="T149" s="1936"/>
      <c r="U149" s="1936"/>
      <c r="V149" s="1936"/>
      <c r="W149" s="1936"/>
      <c r="X149" s="1936"/>
      <c r="Y149" s="1936"/>
      <c r="Z149" s="1936"/>
      <c r="AA149" s="1936"/>
      <c r="AB149" s="1936"/>
      <c r="AC149" s="1936"/>
      <c r="AD149" s="1936"/>
      <c r="AE149" s="1936"/>
      <c r="AF149" s="1936"/>
      <c r="AG149" s="1936"/>
      <c r="AH149" s="1936"/>
      <c r="AI149" s="1936"/>
      <c r="AJ149" s="1936"/>
      <c r="AK149" s="1936"/>
    </row>
    <row r="150" spans="1:37">
      <c r="A150" s="3606"/>
      <c r="B150" s="3602"/>
      <c r="C150" s="3604"/>
      <c r="D150" s="1833" t="s">
        <v>395</v>
      </c>
      <c r="E150" s="1937"/>
      <c r="F150" s="1937"/>
      <c r="G150" s="1937"/>
      <c r="H150" s="1937"/>
      <c r="I150" s="1937"/>
      <c r="J150" s="1937"/>
      <c r="K150" s="1937"/>
      <c r="L150" s="1937"/>
      <c r="M150" s="1937"/>
      <c r="N150" s="1937"/>
      <c r="O150" s="1937"/>
      <c r="P150" s="1937"/>
      <c r="Q150" s="1937"/>
      <c r="R150" s="1937"/>
      <c r="S150" s="1937"/>
      <c r="T150" s="1937"/>
      <c r="U150" s="1937"/>
      <c r="V150" s="1937"/>
      <c r="W150" s="1937"/>
      <c r="X150" s="1937"/>
      <c r="Y150" s="1937"/>
      <c r="Z150" s="1937"/>
      <c r="AA150" s="1937"/>
      <c r="AB150" s="1937"/>
      <c r="AC150" s="1937"/>
      <c r="AD150" s="1937"/>
      <c r="AE150" s="1937"/>
      <c r="AF150" s="1937"/>
      <c r="AG150" s="1937"/>
      <c r="AH150" s="1937"/>
      <c r="AI150" s="1937"/>
      <c r="AJ150" s="1937"/>
      <c r="AK150" s="1937"/>
    </row>
    <row r="151" spans="1:37">
      <c r="A151" s="3606"/>
      <c r="B151" s="3603"/>
      <c r="C151" s="3604"/>
      <c r="D151" s="1833" t="s">
        <v>396</v>
      </c>
      <c r="E151" s="1938"/>
      <c r="F151" s="1938"/>
      <c r="G151" s="1938"/>
      <c r="H151" s="1938"/>
      <c r="I151" s="1938"/>
      <c r="J151" s="1938"/>
      <c r="K151" s="1938"/>
      <c r="L151" s="1938"/>
      <c r="M151" s="1938"/>
      <c r="N151" s="1938"/>
      <c r="O151" s="1938"/>
      <c r="P151" s="1938"/>
      <c r="Q151" s="1938"/>
      <c r="R151" s="1938"/>
      <c r="S151" s="1938"/>
      <c r="T151" s="1938"/>
      <c r="U151" s="1938"/>
      <c r="V151" s="1938"/>
      <c r="W151" s="1938"/>
      <c r="X151" s="1938"/>
      <c r="Y151" s="1938"/>
      <c r="Z151" s="1938"/>
      <c r="AA151" s="1938"/>
      <c r="AB151" s="1938"/>
      <c r="AC151" s="1938"/>
      <c r="AD151" s="1938"/>
      <c r="AE151" s="1938"/>
      <c r="AF151" s="1938"/>
      <c r="AG151" s="1938"/>
      <c r="AH151" s="1938"/>
      <c r="AI151" s="1938"/>
      <c r="AJ151" s="1938"/>
      <c r="AK151" s="1938"/>
    </row>
    <row r="152" spans="1:37">
      <c r="A152" s="3598" t="s">
        <v>463</v>
      </c>
      <c r="B152" s="3601" t="s">
        <v>464</v>
      </c>
      <c r="C152" s="3604" t="s">
        <v>465</v>
      </c>
      <c r="D152" s="1839" t="s">
        <v>466</v>
      </c>
      <c r="E152" s="1836"/>
      <c r="F152" s="1836"/>
      <c r="G152" s="1836"/>
      <c r="H152" s="1836"/>
      <c r="I152" s="1836"/>
      <c r="J152" s="1836"/>
      <c r="K152" s="1836"/>
      <c r="L152" s="1836"/>
      <c r="M152" s="1836"/>
      <c r="N152" s="1836"/>
      <c r="O152" s="1836"/>
      <c r="P152" s="1836"/>
      <c r="Q152" s="1836"/>
      <c r="R152" s="1836"/>
      <c r="S152" s="1836"/>
      <c r="T152" s="1836"/>
      <c r="U152" s="1836"/>
      <c r="V152" s="1836"/>
      <c r="W152" s="1836"/>
      <c r="X152" s="1836"/>
      <c r="Y152" s="1836"/>
      <c r="Z152" s="1836"/>
      <c r="AA152" s="1836"/>
      <c r="AB152" s="1836"/>
      <c r="AC152" s="1836"/>
      <c r="AD152" s="1836"/>
      <c r="AE152" s="1836"/>
      <c r="AF152" s="1836"/>
      <c r="AG152" s="1836"/>
      <c r="AH152" s="1836"/>
      <c r="AI152" s="1836"/>
      <c r="AJ152" s="1836"/>
      <c r="AK152" s="1836"/>
    </row>
    <row r="153" spans="1:37">
      <c r="A153" s="3599"/>
      <c r="B153" s="3602"/>
      <c r="C153" s="3604"/>
      <c r="D153" s="1838" t="s">
        <v>467</v>
      </c>
      <c r="E153" s="1834"/>
      <c r="F153" s="1834"/>
      <c r="G153" s="1834"/>
      <c r="H153" s="1834"/>
      <c r="I153" s="1834"/>
      <c r="J153" s="1834"/>
      <c r="K153" s="1834"/>
      <c r="L153" s="1834"/>
      <c r="M153" s="1834"/>
      <c r="N153" s="1834"/>
      <c r="O153" s="1834"/>
      <c r="P153" s="1834"/>
      <c r="Q153" s="1834"/>
      <c r="R153" s="1834"/>
      <c r="S153" s="1834"/>
      <c r="T153" s="1834"/>
      <c r="U153" s="1834"/>
      <c r="V153" s="1834"/>
      <c r="W153" s="1834"/>
      <c r="X153" s="1834"/>
      <c r="Y153" s="1834"/>
      <c r="Z153" s="1834"/>
      <c r="AA153" s="1834"/>
      <c r="AB153" s="1834"/>
      <c r="AC153" s="1834"/>
      <c r="AD153" s="1834"/>
      <c r="AE153" s="1834"/>
      <c r="AF153" s="1834"/>
      <c r="AG153" s="1834"/>
      <c r="AH153" s="1834"/>
      <c r="AI153" s="1834"/>
      <c r="AJ153" s="1834"/>
      <c r="AK153" s="1834"/>
    </row>
    <row r="154" spans="1:37">
      <c r="A154" s="3599"/>
      <c r="B154" s="3602"/>
      <c r="C154" s="3604"/>
      <c r="D154" s="1833" t="s">
        <v>468</v>
      </c>
      <c r="E154" s="1936"/>
      <c r="F154" s="1936"/>
      <c r="G154" s="1936"/>
      <c r="H154" s="1936"/>
      <c r="I154" s="1936"/>
      <c r="J154" s="1936"/>
      <c r="K154" s="1936"/>
      <c r="L154" s="1936"/>
      <c r="M154" s="1936"/>
      <c r="N154" s="1936"/>
      <c r="O154" s="1936"/>
      <c r="P154" s="1936"/>
      <c r="Q154" s="1936"/>
      <c r="R154" s="1936"/>
      <c r="S154" s="1936"/>
      <c r="T154" s="1936"/>
      <c r="U154" s="1936"/>
      <c r="V154" s="1936"/>
      <c r="W154" s="1936"/>
      <c r="X154" s="1936"/>
      <c r="Y154" s="1936"/>
      <c r="Z154" s="1936"/>
      <c r="AA154" s="1936"/>
      <c r="AB154" s="1936"/>
      <c r="AC154" s="1936"/>
      <c r="AD154" s="1936"/>
      <c r="AE154" s="1936"/>
      <c r="AF154" s="1936"/>
      <c r="AG154" s="1936"/>
      <c r="AH154" s="1936"/>
      <c r="AI154" s="1936"/>
      <c r="AJ154" s="1936"/>
      <c r="AK154" s="1936"/>
    </row>
    <row r="155" spans="1:37">
      <c r="A155" s="3599"/>
      <c r="B155" s="3602"/>
      <c r="C155" s="3604"/>
      <c r="D155" s="1833" t="s">
        <v>395</v>
      </c>
      <c r="E155" s="1937"/>
      <c r="F155" s="1937"/>
      <c r="G155" s="1937"/>
      <c r="H155" s="1937"/>
      <c r="I155" s="1937"/>
      <c r="J155" s="1937"/>
      <c r="K155" s="1937"/>
      <c r="L155" s="1937"/>
      <c r="M155" s="1937"/>
      <c r="N155" s="1937"/>
      <c r="O155" s="1937"/>
      <c r="P155" s="1937"/>
      <c r="Q155" s="1937"/>
      <c r="R155" s="1937"/>
      <c r="S155" s="1937"/>
      <c r="T155" s="1937"/>
      <c r="U155" s="1937"/>
      <c r="V155" s="1937"/>
      <c r="W155" s="1937"/>
      <c r="X155" s="1937"/>
      <c r="Y155" s="1937"/>
      <c r="Z155" s="1937"/>
      <c r="AA155" s="1937"/>
      <c r="AB155" s="1937"/>
      <c r="AC155" s="1937"/>
      <c r="AD155" s="1937"/>
      <c r="AE155" s="1937"/>
      <c r="AF155" s="1937"/>
      <c r="AG155" s="1937"/>
      <c r="AH155" s="1937"/>
      <c r="AI155" s="1937"/>
      <c r="AJ155" s="1937"/>
      <c r="AK155" s="1937"/>
    </row>
    <row r="156" spans="1:37">
      <c r="A156" s="3600"/>
      <c r="B156" s="3603"/>
      <c r="C156" s="3604"/>
      <c r="D156" s="1833" t="s">
        <v>396</v>
      </c>
      <c r="E156" s="1938"/>
      <c r="F156" s="1938"/>
      <c r="G156" s="1938"/>
      <c r="H156" s="1938"/>
      <c r="I156" s="1938"/>
      <c r="J156" s="1938"/>
      <c r="K156" s="1938"/>
      <c r="L156" s="1938"/>
      <c r="M156" s="1938"/>
      <c r="N156" s="1938"/>
      <c r="O156" s="1938"/>
      <c r="P156" s="1938"/>
      <c r="Q156" s="1938"/>
      <c r="R156" s="1938"/>
      <c r="S156" s="1938"/>
      <c r="T156" s="1938"/>
      <c r="U156" s="1938"/>
      <c r="V156" s="1938"/>
      <c r="W156" s="1938"/>
      <c r="X156" s="1938"/>
      <c r="Y156" s="1938"/>
      <c r="Z156" s="1938"/>
      <c r="AA156" s="1938"/>
      <c r="AB156" s="1938"/>
      <c r="AC156" s="1938"/>
      <c r="AD156" s="1938"/>
      <c r="AE156" s="1938"/>
      <c r="AF156" s="1938"/>
      <c r="AG156" s="1938"/>
      <c r="AH156" s="1938"/>
      <c r="AI156" s="1938"/>
      <c r="AJ156" s="1938"/>
      <c r="AK156" s="1938"/>
    </row>
    <row r="157" spans="1:37">
      <c r="A157" s="1872"/>
      <c r="B157" s="1846"/>
      <c r="C157" s="1847"/>
      <c r="D157" s="1842"/>
      <c r="E157" s="1811"/>
      <c r="F157" s="1811"/>
      <c r="G157" s="1811"/>
      <c r="H157" s="1811"/>
      <c r="I157" s="1811"/>
      <c r="J157" s="1811"/>
      <c r="K157" s="1811"/>
      <c r="L157" s="1811"/>
      <c r="M157" s="1811"/>
      <c r="N157" s="1811"/>
      <c r="O157" s="1811"/>
      <c r="P157" s="1811"/>
      <c r="Q157" s="1811"/>
      <c r="R157" s="1811"/>
      <c r="S157" s="1811"/>
      <c r="T157" s="1811"/>
      <c r="U157" s="1811"/>
      <c r="V157" s="1811"/>
      <c r="W157" s="1811"/>
      <c r="X157" s="1811"/>
      <c r="Y157" s="1811"/>
      <c r="Z157" s="1811"/>
      <c r="AA157" s="1811"/>
      <c r="AB157" s="1811"/>
      <c r="AC157" s="1811"/>
      <c r="AD157" s="1811"/>
      <c r="AE157" s="1811"/>
      <c r="AF157" s="1811"/>
      <c r="AG157" s="1811"/>
      <c r="AH157" s="1811"/>
      <c r="AI157" s="1811"/>
      <c r="AJ157" s="1811"/>
      <c r="AK157" s="1811"/>
    </row>
    <row r="158" spans="1:37">
      <c r="A158" s="1840" t="s">
        <v>469</v>
      </c>
      <c r="B158" s="1873"/>
      <c r="C158" s="1874"/>
      <c r="D158" s="1837"/>
      <c r="E158" s="1837"/>
      <c r="G158" s="1837"/>
      <c r="H158" s="1837"/>
      <c r="I158" s="1837"/>
      <c r="J158" s="1837"/>
      <c r="K158" s="1837"/>
      <c r="L158" s="1837"/>
      <c r="M158" s="1837"/>
      <c r="N158" s="1837"/>
      <c r="O158" s="1837"/>
      <c r="P158" s="1837"/>
      <c r="Q158" s="1837"/>
      <c r="R158" s="1837"/>
      <c r="S158" s="1837"/>
      <c r="T158" s="1837"/>
      <c r="U158" s="1837"/>
      <c r="V158" s="1837"/>
      <c r="W158" s="1837"/>
      <c r="X158" s="1837"/>
      <c r="Y158" s="1837"/>
      <c r="Z158" s="1837"/>
      <c r="AA158" s="1837"/>
      <c r="AB158" s="1837"/>
      <c r="AC158" s="1837"/>
      <c r="AD158" s="1837"/>
      <c r="AE158" s="1837"/>
      <c r="AF158" s="1837"/>
      <c r="AG158" s="1837"/>
      <c r="AH158" s="1837"/>
      <c r="AI158" s="1837"/>
      <c r="AJ158" s="1837"/>
      <c r="AK158" s="1837"/>
    </row>
    <row r="159" spans="1:37">
      <c r="A159" s="1837"/>
      <c r="B159" s="1837"/>
      <c r="C159" s="1837"/>
      <c r="D159" s="1837"/>
      <c r="E159" s="1837"/>
      <c r="G159" s="1837"/>
      <c r="H159" s="1837"/>
      <c r="I159" s="1837"/>
      <c r="J159" s="1837"/>
      <c r="K159" s="1837"/>
      <c r="L159" s="1837"/>
      <c r="M159" s="1837"/>
      <c r="N159" s="1837"/>
      <c r="O159" s="1837"/>
      <c r="P159" s="1837"/>
      <c r="Q159" s="1837"/>
      <c r="R159" s="1837"/>
      <c r="S159" s="1837"/>
      <c r="T159" s="1837"/>
      <c r="U159" s="1837"/>
      <c r="V159" s="1837"/>
      <c r="W159" s="1837"/>
      <c r="X159" s="1837"/>
      <c r="Y159" s="1837"/>
      <c r="Z159" s="1837"/>
      <c r="AA159" s="1837"/>
      <c r="AB159" s="1837"/>
      <c r="AC159" s="1837"/>
      <c r="AD159" s="1837"/>
      <c r="AE159" s="1837"/>
      <c r="AF159" s="1837"/>
      <c r="AG159" s="1837"/>
      <c r="AH159" s="1837"/>
      <c r="AI159" s="1837"/>
      <c r="AJ159" s="1837"/>
      <c r="AK159" s="1837"/>
    </row>
    <row r="160" spans="1:37">
      <c r="A160" s="1837"/>
      <c r="B160" s="1837"/>
      <c r="C160" s="1837"/>
      <c r="D160" s="1837"/>
      <c r="E160" s="1837"/>
      <c r="G160" s="1837"/>
      <c r="H160" s="1837"/>
      <c r="I160" s="1837"/>
      <c r="J160" s="1837"/>
      <c r="K160" s="1837"/>
      <c r="L160" s="1837"/>
      <c r="M160" s="1837"/>
      <c r="N160" s="1837"/>
      <c r="O160" s="1837"/>
      <c r="P160" s="1837"/>
      <c r="Q160" s="1837"/>
      <c r="R160" s="1837"/>
      <c r="S160" s="1837"/>
      <c r="T160" s="1837"/>
      <c r="U160" s="1837"/>
      <c r="V160" s="1837"/>
      <c r="W160" s="1837"/>
      <c r="X160" s="1837"/>
      <c r="Y160" s="1837"/>
      <c r="Z160" s="1837"/>
      <c r="AA160" s="1837"/>
      <c r="AB160" s="1837"/>
      <c r="AC160" s="1837"/>
      <c r="AD160" s="1837"/>
      <c r="AE160" s="1837"/>
      <c r="AF160" s="1837"/>
      <c r="AG160" s="1837"/>
      <c r="AH160" s="1837"/>
      <c r="AI160" s="1837"/>
      <c r="AJ160" s="1837"/>
      <c r="AK160" s="1837"/>
    </row>
    <row r="161" spans="1:37">
      <c r="A161" s="1837"/>
      <c r="B161" s="1837"/>
      <c r="C161" s="1837"/>
      <c r="D161" s="1837"/>
      <c r="E161" s="1837"/>
      <c r="G161" s="1837"/>
      <c r="H161" s="1837"/>
      <c r="I161" s="1837"/>
      <c r="J161" s="1837"/>
      <c r="K161" s="1837"/>
      <c r="L161" s="1837"/>
      <c r="M161" s="1837"/>
      <c r="N161" s="1837"/>
      <c r="O161" s="1837"/>
      <c r="P161" s="1837"/>
      <c r="Q161" s="1837"/>
      <c r="R161" s="1837"/>
      <c r="S161" s="1837"/>
      <c r="T161" s="1837"/>
      <c r="U161" s="1837"/>
      <c r="V161" s="1837"/>
      <c r="W161" s="1837"/>
      <c r="X161" s="1837"/>
      <c r="Y161" s="1837"/>
      <c r="Z161" s="1837"/>
      <c r="AA161" s="1837"/>
      <c r="AB161" s="1837"/>
      <c r="AC161" s="1837"/>
      <c r="AD161" s="1837"/>
      <c r="AE161" s="1837"/>
      <c r="AF161" s="1837"/>
      <c r="AG161" s="1837"/>
      <c r="AH161" s="1837"/>
      <c r="AI161" s="1837"/>
      <c r="AJ161" s="1837"/>
      <c r="AK161" s="1837"/>
    </row>
    <row r="162" spans="1:37">
      <c r="A162" s="1837"/>
      <c r="B162" s="1837"/>
      <c r="C162" s="1837"/>
      <c r="D162" s="1837"/>
      <c r="E162" s="1837"/>
      <c r="G162" s="1837"/>
      <c r="H162" s="1837"/>
      <c r="I162" s="1837"/>
      <c r="J162" s="1837"/>
      <c r="K162" s="1837"/>
      <c r="L162" s="1837"/>
      <c r="M162" s="1837"/>
      <c r="N162" s="1837"/>
      <c r="O162" s="1837"/>
      <c r="P162" s="1837"/>
      <c r="Q162" s="1837"/>
      <c r="R162" s="1837"/>
      <c r="S162" s="1837"/>
      <c r="T162" s="1837"/>
      <c r="U162" s="1837"/>
      <c r="V162" s="1837"/>
      <c r="W162" s="1837"/>
      <c r="X162" s="1837"/>
      <c r="Y162" s="1837"/>
      <c r="Z162" s="1837"/>
      <c r="AA162" s="1837"/>
      <c r="AB162" s="1837"/>
      <c r="AC162" s="1837"/>
      <c r="AD162" s="1837"/>
      <c r="AE162" s="1837"/>
      <c r="AF162" s="1837"/>
      <c r="AG162" s="1837"/>
      <c r="AH162" s="1837"/>
      <c r="AI162" s="1837"/>
      <c r="AJ162" s="1837"/>
      <c r="AK162" s="1837"/>
    </row>
    <row r="163" spans="1:37">
      <c r="A163" s="1837"/>
      <c r="B163" s="1837"/>
      <c r="C163" s="1837"/>
      <c r="D163" s="1837"/>
      <c r="E163" s="1837"/>
      <c r="G163" s="1837"/>
      <c r="H163" s="1837"/>
      <c r="I163" s="1837"/>
      <c r="J163" s="1837"/>
      <c r="K163" s="1837"/>
      <c r="L163" s="1837"/>
      <c r="M163" s="1837"/>
      <c r="N163" s="1837"/>
      <c r="O163" s="1837"/>
      <c r="P163" s="1837"/>
      <c r="Q163" s="1837"/>
      <c r="R163" s="1837"/>
      <c r="S163" s="1837"/>
      <c r="T163" s="1837"/>
      <c r="U163" s="1837"/>
      <c r="V163" s="1837"/>
      <c r="W163" s="1837"/>
      <c r="X163" s="1837"/>
      <c r="Y163" s="1837"/>
      <c r="Z163" s="1837"/>
      <c r="AA163" s="1837"/>
      <c r="AB163" s="1837"/>
      <c r="AC163" s="1837"/>
      <c r="AD163" s="1837"/>
      <c r="AE163" s="1837"/>
      <c r="AF163" s="1837"/>
      <c r="AG163" s="1837"/>
      <c r="AH163" s="1837"/>
      <c r="AI163" s="1837"/>
      <c r="AJ163" s="1837"/>
      <c r="AK163" s="1837"/>
    </row>
    <row r="164" spans="1:37">
      <c r="A164" s="1837"/>
      <c r="B164" s="1837"/>
      <c r="C164" s="1837"/>
      <c r="D164" s="1837"/>
      <c r="E164" s="1837"/>
      <c r="G164" s="1837"/>
      <c r="H164" s="1837"/>
      <c r="I164" s="1837"/>
      <c r="J164" s="1837"/>
      <c r="K164" s="1837"/>
      <c r="L164" s="1837"/>
      <c r="M164" s="1837"/>
      <c r="N164" s="1837"/>
      <c r="O164" s="1837"/>
      <c r="P164" s="1837"/>
      <c r="Q164" s="1837"/>
      <c r="R164" s="1837"/>
      <c r="S164" s="1837"/>
      <c r="T164" s="1837"/>
      <c r="U164" s="1837"/>
      <c r="V164" s="1837"/>
      <c r="W164" s="1837"/>
      <c r="X164" s="1837"/>
      <c r="Y164" s="1837"/>
      <c r="Z164" s="1837"/>
      <c r="AA164" s="1837"/>
      <c r="AB164" s="1837"/>
      <c r="AC164" s="1837"/>
      <c r="AD164" s="1837"/>
      <c r="AE164" s="1837"/>
      <c r="AF164" s="1837"/>
      <c r="AG164" s="1837"/>
      <c r="AH164" s="1837"/>
      <c r="AI164" s="1837"/>
      <c r="AJ164" s="1837"/>
      <c r="AK164" s="1837"/>
    </row>
    <row r="165" spans="1:37">
      <c r="A165" s="1837"/>
      <c r="B165" s="1837"/>
      <c r="C165" s="1837"/>
      <c r="D165" s="1837"/>
      <c r="E165" s="1837"/>
      <c r="G165" s="1837"/>
      <c r="H165" s="1837"/>
      <c r="I165" s="1837"/>
      <c r="J165" s="1837"/>
      <c r="K165" s="1837"/>
      <c r="L165" s="1837"/>
      <c r="M165" s="1837"/>
      <c r="N165" s="1837"/>
      <c r="O165" s="1837"/>
      <c r="P165" s="1837"/>
      <c r="Q165" s="1837"/>
      <c r="R165" s="1837"/>
      <c r="S165" s="1837"/>
      <c r="T165" s="1837"/>
      <c r="U165" s="1837"/>
      <c r="V165" s="1837"/>
      <c r="W165" s="1837"/>
      <c r="X165" s="1837"/>
      <c r="Y165" s="1837"/>
      <c r="Z165" s="1837"/>
      <c r="AA165" s="1837"/>
      <c r="AB165" s="1837"/>
      <c r="AC165" s="1837"/>
      <c r="AD165" s="1837"/>
      <c r="AE165" s="1837"/>
      <c r="AF165" s="1837"/>
      <c r="AG165" s="1837"/>
      <c r="AH165" s="1837"/>
      <c r="AI165" s="1837"/>
      <c r="AJ165" s="1837"/>
      <c r="AK165" s="1837"/>
    </row>
    <row r="166" spans="1:37">
      <c r="A166" s="1837"/>
      <c r="B166" s="1837"/>
      <c r="C166" s="1837"/>
      <c r="D166" s="1837"/>
      <c r="E166" s="1837"/>
      <c r="G166" s="1837"/>
      <c r="H166" s="1837"/>
      <c r="I166" s="1837"/>
      <c r="J166" s="1837"/>
      <c r="K166" s="1837"/>
      <c r="L166" s="1837"/>
      <c r="M166" s="1837"/>
      <c r="N166" s="1837"/>
      <c r="O166" s="1837"/>
      <c r="P166" s="1837"/>
      <c r="Q166" s="1837"/>
      <c r="R166" s="1837"/>
      <c r="S166" s="1837"/>
      <c r="T166" s="1837"/>
      <c r="U166" s="1837"/>
      <c r="V166" s="1837"/>
      <c r="W166" s="1837"/>
      <c r="X166" s="1837"/>
      <c r="Y166" s="1837"/>
      <c r="Z166" s="1837"/>
      <c r="AA166" s="1837"/>
      <c r="AB166" s="1837"/>
      <c r="AC166" s="1837"/>
      <c r="AD166" s="1837"/>
      <c r="AE166" s="1837"/>
      <c r="AF166" s="1837"/>
      <c r="AG166" s="1837"/>
      <c r="AH166" s="1837"/>
      <c r="AI166" s="1837"/>
      <c r="AJ166" s="1837"/>
      <c r="AK166" s="1837"/>
    </row>
    <row r="167" spans="1:37">
      <c r="A167" s="1837"/>
      <c r="B167" s="1837"/>
      <c r="C167" s="1837"/>
      <c r="D167" s="1837"/>
      <c r="E167" s="1837"/>
      <c r="G167" s="1837"/>
      <c r="H167" s="1837"/>
      <c r="I167" s="1837"/>
      <c r="J167" s="1837"/>
      <c r="K167" s="1837"/>
      <c r="L167" s="1837"/>
      <c r="M167" s="1837"/>
      <c r="N167" s="1837"/>
      <c r="O167" s="1837"/>
      <c r="P167" s="1837"/>
      <c r="Q167" s="1837"/>
      <c r="R167" s="1837"/>
      <c r="S167" s="1837"/>
      <c r="T167" s="1837"/>
      <c r="U167" s="1837"/>
      <c r="V167" s="1837"/>
      <c r="W167" s="1837"/>
      <c r="X167" s="1837"/>
      <c r="Y167" s="1837"/>
      <c r="Z167" s="1837"/>
      <c r="AA167" s="1837"/>
      <c r="AB167" s="1837"/>
      <c r="AC167" s="1837"/>
      <c r="AD167" s="1837"/>
      <c r="AE167" s="1837"/>
      <c r="AF167" s="1837"/>
      <c r="AG167" s="1837"/>
      <c r="AH167" s="1837"/>
      <c r="AI167" s="1837"/>
      <c r="AJ167" s="1837"/>
      <c r="AK167" s="1837"/>
    </row>
    <row r="168" spans="1:37">
      <c r="A168" s="1837"/>
      <c r="B168" s="1837"/>
      <c r="C168" s="1837"/>
      <c r="D168" s="1837"/>
      <c r="E168" s="1837"/>
      <c r="G168" s="1837"/>
      <c r="H168" s="1837"/>
      <c r="I168" s="1837"/>
      <c r="J168" s="1837"/>
      <c r="K168" s="1837"/>
      <c r="L168" s="1837"/>
      <c r="M168" s="1837"/>
      <c r="N168" s="1837"/>
      <c r="O168" s="1837"/>
      <c r="P168" s="1837"/>
      <c r="Q168" s="1837"/>
      <c r="R168" s="1837"/>
      <c r="S168" s="1837"/>
      <c r="T168" s="1837"/>
      <c r="U168" s="1837"/>
      <c r="V168" s="1837"/>
      <c r="W168" s="1837"/>
      <c r="X168" s="1837"/>
      <c r="Y168" s="1837"/>
      <c r="Z168" s="1837"/>
      <c r="AA168" s="1837"/>
      <c r="AB168" s="1837"/>
      <c r="AC168" s="1837"/>
      <c r="AD168" s="1837"/>
      <c r="AE168" s="1837"/>
      <c r="AF168" s="1837"/>
      <c r="AG168" s="1837"/>
      <c r="AH168" s="1837"/>
      <c r="AI168" s="1837"/>
      <c r="AJ168" s="1837"/>
      <c r="AK168" s="1837"/>
    </row>
    <row r="169" spans="1:37">
      <c r="A169" s="1837"/>
      <c r="B169" s="1837"/>
      <c r="C169" s="1837"/>
      <c r="D169" s="1837"/>
      <c r="E169" s="1837"/>
      <c r="G169" s="1837"/>
      <c r="H169" s="1837"/>
      <c r="I169" s="1837"/>
      <c r="J169" s="1837"/>
      <c r="K169" s="1837"/>
      <c r="L169" s="1837"/>
      <c r="M169" s="1837"/>
      <c r="N169" s="1837"/>
      <c r="O169" s="1837"/>
      <c r="P169" s="1837"/>
      <c r="Q169" s="1837"/>
      <c r="R169" s="1837"/>
      <c r="S169" s="1837"/>
      <c r="T169" s="1837"/>
      <c r="U169" s="1837"/>
      <c r="V169" s="1837"/>
      <c r="W169" s="1837"/>
      <c r="X169" s="1837"/>
      <c r="Y169" s="1837"/>
      <c r="Z169" s="1837"/>
      <c r="AA169" s="1837"/>
      <c r="AB169" s="1837"/>
      <c r="AC169" s="1837"/>
      <c r="AD169" s="1837"/>
      <c r="AE169" s="1837"/>
      <c r="AF169" s="1837"/>
      <c r="AG169" s="1837"/>
      <c r="AH169" s="1837"/>
      <c r="AI169" s="1837"/>
      <c r="AJ169" s="1837"/>
      <c r="AK169" s="1837"/>
    </row>
    <row r="170" spans="1:37">
      <c r="A170" s="1837"/>
      <c r="B170" s="1837"/>
      <c r="C170" s="1837"/>
      <c r="D170" s="1837"/>
      <c r="E170" s="1837"/>
      <c r="G170" s="1837"/>
      <c r="H170" s="1837"/>
      <c r="I170" s="1837"/>
      <c r="J170" s="1837"/>
      <c r="K170" s="1837"/>
      <c r="L170" s="1837"/>
      <c r="M170" s="1837"/>
      <c r="N170" s="1837"/>
      <c r="O170" s="1837"/>
      <c r="P170" s="1837"/>
      <c r="Q170" s="1837"/>
      <c r="R170" s="1837"/>
      <c r="S170" s="1837"/>
      <c r="T170" s="1837"/>
      <c r="U170" s="1837"/>
      <c r="V170" s="1837"/>
      <c r="W170" s="1837"/>
      <c r="X170" s="1837"/>
      <c r="Y170" s="1837"/>
      <c r="Z170" s="1837"/>
      <c r="AA170" s="1837"/>
      <c r="AB170" s="1837"/>
      <c r="AC170" s="1837"/>
      <c r="AD170" s="1837"/>
      <c r="AE170" s="1837"/>
      <c r="AF170" s="1837"/>
      <c r="AG170" s="1837"/>
      <c r="AH170" s="1837"/>
      <c r="AI170" s="1837"/>
      <c r="AJ170" s="1837"/>
      <c r="AK170" s="1837"/>
    </row>
    <row r="171" spans="1:37">
      <c r="A171" s="1837"/>
      <c r="B171" s="1837"/>
      <c r="C171" s="1837"/>
      <c r="D171" s="1837"/>
      <c r="E171" s="1837"/>
      <c r="G171" s="1837"/>
      <c r="H171" s="1837"/>
      <c r="I171" s="1837"/>
      <c r="J171" s="1837"/>
      <c r="K171" s="1837"/>
      <c r="L171" s="1837"/>
      <c r="M171" s="1837"/>
      <c r="N171" s="1837"/>
      <c r="O171" s="1837"/>
      <c r="P171" s="1837"/>
      <c r="Q171" s="1837"/>
      <c r="R171" s="1837"/>
      <c r="S171" s="1837"/>
      <c r="T171" s="1837"/>
      <c r="U171" s="1837"/>
      <c r="V171" s="1837"/>
      <c r="W171" s="1837"/>
      <c r="X171" s="1837"/>
      <c r="Y171" s="1837"/>
      <c r="Z171" s="1837"/>
      <c r="AA171" s="1837"/>
      <c r="AB171" s="1837"/>
      <c r="AC171" s="1837"/>
      <c r="AD171" s="1837"/>
      <c r="AE171" s="1837"/>
      <c r="AF171" s="1837"/>
      <c r="AG171" s="1837"/>
      <c r="AH171" s="1837"/>
      <c r="AI171" s="1837"/>
      <c r="AJ171" s="1837"/>
      <c r="AK171" s="1837"/>
    </row>
    <row r="172" spans="1:37">
      <c r="A172" s="1837"/>
      <c r="B172" s="1837"/>
      <c r="C172" s="1837"/>
      <c r="D172" s="1837"/>
      <c r="E172" s="1837"/>
      <c r="G172" s="1837"/>
      <c r="H172" s="1837"/>
      <c r="I172" s="1837"/>
      <c r="J172" s="1837"/>
      <c r="K172" s="1837"/>
      <c r="L172" s="1837"/>
      <c r="M172" s="1837"/>
      <c r="N172" s="1837"/>
      <c r="O172" s="1837"/>
      <c r="P172" s="1837"/>
      <c r="Q172" s="1837"/>
      <c r="R172" s="1837"/>
      <c r="S172" s="1837"/>
      <c r="T172" s="1837"/>
      <c r="U172" s="1837"/>
      <c r="V172" s="1837"/>
      <c r="W172" s="1837"/>
      <c r="X172" s="1837"/>
      <c r="Y172" s="1837"/>
      <c r="Z172" s="1837"/>
      <c r="AA172" s="1837"/>
      <c r="AB172" s="1837"/>
      <c r="AC172" s="1837"/>
      <c r="AD172" s="1837"/>
      <c r="AE172" s="1837"/>
      <c r="AF172" s="1837"/>
      <c r="AG172" s="1837"/>
      <c r="AH172" s="1837"/>
      <c r="AI172" s="1837"/>
      <c r="AJ172" s="1837"/>
      <c r="AK172" s="1837"/>
    </row>
    <row r="173" spans="1:37">
      <c r="A173" s="1837"/>
      <c r="B173" s="1837"/>
      <c r="C173" s="1837"/>
      <c r="D173" s="1837"/>
      <c r="E173" s="1837"/>
      <c r="G173" s="1837"/>
      <c r="H173" s="1837"/>
      <c r="I173" s="1837"/>
      <c r="J173" s="1837"/>
      <c r="K173" s="1837"/>
      <c r="L173" s="1837"/>
      <c r="M173" s="1837"/>
      <c r="N173" s="1837"/>
      <c r="O173" s="1837"/>
      <c r="P173" s="1837"/>
      <c r="Q173" s="1837"/>
      <c r="R173" s="1837"/>
      <c r="S173" s="1837"/>
      <c r="T173" s="1837"/>
      <c r="U173" s="1837"/>
      <c r="V173" s="1837"/>
      <c r="W173" s="1837"/>
      <c r="X173" s="1837"/>
      <c r="Y173" s="1837"/>
      <c r="Z173" s="1837"/>
      <c r="AA173" s="1837"/>
      <c r="AB173" s="1837"/>
      <c r="AC173" s="1837"/>
      <c r="AD173" s="1837"/>
      <c r="AE173" s="1837"/>
      <c r="AF173" s="1837"/>
      <c r="AG173" s="1837"/>
      <c r="AH173" s="1837"/>
      <c r="AI173" s="1837"/>
      <c r="AJ173" s="1837"/>
      <c r="AK173" s="1837"/>
    </row>
    <row r="174" spans="1:37">
      <c r="A174" s="1837"/>
      <c r="B174" s="1837"/>
      <c r="C174" s="1837"/>
      <c r="D174" s="1837"/>
      <c r="E174" s="1837"/>
      <c r="G174" s="1837"/>
      <c r="H174" s="1837"/>
      <c r="I174" s="1837"/>
      <c r="J174" s="1837"/>
      <c r="K174" s="1837"/>
      <c r="L174" s="1837"/>
      <c r="M174" s="1837"/>
      <c r="N174" s="1837"/>
      <c r="O174" s="1837"/>
      <c r="P174" s="1837"/>
      <c r="Q174" s="1837"/>
      <c r="R174" s="1837"/>
      <c r="S174" s="1837"/>
      <c r="T174" s="1837"/>
      <c r="U174" s="1837"/>
      <c r="V174" s="1837"/>
      <c r="W174" s="1837"/>
      <c r="X174" s="1837"/>
      <c r="Y174" s="1837"/>
      <c r="Z174" s="1837"/>
      <c r="AA174" s="1837"/>
      <c r="AB174" s="1837"/>
      <c r="AC174" s="1837"/>
      <c r="AD174" s="1837"/>
      <c r="AE174" s="1837"/>
      <c r="AF174" s="1837"/>
      <c r="AG174" s="1837"/>
      <c r="AH174" s="1837"/>
      <c r="AI174" s="1837"/>
      <c r="AJ174" s="1837"/>
      <c r="AK174" s="1837"/>
    </row>
    <row r="175" spans="1:37">
      <c r="A175" s="1837"/>
      <c r="B175" s="1837"/>
      <c r="C175" s="1837"/>
      <c r="D175" s="1837"/>
      <c r="E175" s="1837"/>
      <c r="G175" s="1837"/>
      <c r="H175" s="1837"/>
      <c r="I175" s="1837"/>
      <c r="J175" s="1837"/>
      <c r="K175" s="1837"/>
      <c r="L175" s="1837"/>
      <c r="M175" s="1837"/>
      <c r="N175" s="1837"/>
      <c r="O175" s="1837"/>
      <c r="P175" s="1837"/>
      <c r="Q175" s="1837"/>
      <c r="R175" s="1837"/>
      <c r="S175" s="1837"/>
      <c r="T175" s="1837"/>
      <c r="U175" s="1837"/>
      <c r="V175" s="1837"/>
      <c r="W175" s="1837"/>
      <c r="X175" s="1837"/>
      <c r="Y175" s="1837"/>
      <c r="Z175" s="1837"/>
      <c r="AA175" s="1837"/>
      <c r="AB175" s="1837"/>
      <c r="AC175" s="1837"/>
      <c r="AD175" s="1837"/>
      <c r="AE175" s="1837"/>
      <c r="AF175" s="1837"/>
      <c r="AG175" s="1837"/>
      <c r="AH175" s="1837"/>
      <c r="AI175" s="1837"/>
      <c r="AJ175" s="1837"/>
      <c r="AK175" s="1837"/>
    </row>
    <row r="176" spans="1:37">
      <c r="A176" s="1837"/>
      <c r="B176" s="1837"/>
      <c r="C176" s="1837"/>
      <c r="D176" s="1837"/>
      <c r="E176" s="1837"/>
      <c r="G176" s="1837"/>
      <c r="H176" s="1837"/>
      <c r="I176" s="1837"/>
      <c r="J176" s="1837"/>
      <c r="K176" s="1837"/>
      <c r="L176" s="1837"/>
      <c r="M176" s="1837"/>
      <c r="N176" s="1837"/>
      <c r="O176" s="1837"/>
      <c r="P176" s="1837"/>
      <c r="Q176" s="1837"/>
      <c r="R176" s="1837"/>
      <c r="S176" s="1837"/>
      <c r="T176" s="1837"/>
      <c r="U176" s="1837"/>
      <c r="V176" s="1837"/>
      <c r="W176" s="1837"/>
      <c r="X176" s="1837"/>
      <c r="Y176" s="1837"/>
      <c r="Z176" s="1837"/>
      <c r="AA176" s="1837"/>
      <c r="AB176" s="1837"/>
      <c r="AC176" s="1837"/>
      <c r="AD176" s="1837"/>
      <c r="AE176" s="1837"/>
      <c r="AF176" s="1837"/>
      <c r="AG176" s="1837"/>
      <c r="AH176" s="1837"/>
      <c r="AI176" s="1837"/>
      <c r="AJ176" s="1837"/>
      <c r="AK176" s="1837"/>
    </row>
    <row r="177" spans="1:37">
      <c r="A177" s="1837"/>
      <c r="B177" s="1837"/>
      <c r="C177" s="1837"/>
      <c r="D177" s="1837"/>
      <c r="E177" s="1837"/>
      <c r="G177" s="1837"/>
      <c r="H177" s="1837"/>
      <c r="I177" s="1837"/>
      <c r="J177" s="1837"/>
      <c r="K177" s="1837"/>
      <c r="L177" s="1837"/>
      <c r="M177" s="1837"/>
      <c r="N177" s="1837"/>
      <c r="O177" s="1837"/>
      <c r="P177" s="1837"/>
      <c r="Q177" s="1837"/>
      <c r="R177" s="1837"/>
      <c r="S177" s="1837"/>
      <c r="T177" s="1837"/>
      <c r="U177" s="1837"/>
      <c r="V177" s="1837"/>
      <c r="W177" s="1837"/>
      <c r="X177" s="1837"/>
      <c r="Y177" s="1837"/>
      <c r="Z177" s="1837"/>
      <c r="AA177" s="1837"/>
      <c r="AB177" s="1837"/>
      <c r="AC177" s="1837"/>
      <c r="AD177" s="1837"/>
      <c r="AE177" s="1837"/>
      <c r="AF177" s="1837"/>
      <c r="AG177" s="1837"/>
      <c r="AH177" s="1837"/>
      <c r="AI177" s="1837"/>
      <c r="AJ177" s="1837"/>
      <c r="AK177" s="1837"/>
    </row>
    <row r="178" spans="1:37">
      <c r="A178" s="1837"/>
      <c r="B178" s="1837"/>
      <c r="C178" s="1837"/>
      <c r="D178" s="1837"/>
      <c r="E178" s="1837"/>
      <c r="G178" s="1837"/>
      <c r="H178" s="1837"/>
      <c r="I178" s="1837"/>
      <c r="J178" s="1837"/>
      <c r="K178" s="1837"/>
      <c r="L178" s="1837"/>
      <c r="M178" s="1837"/>
      <c r="N178" s="1837"/>
      <c r="O178" s="1837"/>
      <c r="P178" s="1837"/>
      <c r="Q178" s="1837"/>
      <c r="R178" s="1837"/>
      <c r="S178" s="1837"/>
      <c r="T178" s="1837"/>
      <c r="U178" s="1837"/>
      <c r="V178" s="1837"/>
      <c r="W178" s="1837"/>
      <c r="X178" s="1837"/>
      <c r="Y178" s="1837"/>
      <c r="Z178" s="1837"/>
      <c r="AA178" s="1837"/>
      <c r="AB178" s="1837"/>
      <c r="AC178" s="1837"/>
      <c r="AD178" s="1837"/>
      <c r="AE178" s="1837"/>
      <c r="AF178" s="1837"/>
      <c r="AG178" s="1837"/>
      <c r="AH178" s="1837"/>
      <c r="AI178" s="1837"/>
      <c r="AJ178" s="1837"/>
      <c r="AK178" s="1837"/>
    </row>
    <row r="179" spans="1:37">
      <c r="A179" s="1837"/>
      <c r="B179" s="1837"/>
      <c r="C179" s="1837"/>
      <c r="D179" s="1837"/>
      <c r="E179" s="1837"/>
      <c r="G179" s="1837"/>
      <c r="H179" s="1837"/>
      <c r="I179" s="1837"/>
      <c r="J179" s="1837"/>
      <c r="K179" s="1837"/>
      <c r="L179" s="1837"/>
      <c r="M179" s="1837"/>
      <c r="N179" s="1837"/>
      <c r="O179" s="1837"/>
      <c r="P179" s="1837"/>
      <c r="Q179" s="1837"/>
      <c r="R179" s="1837"/>
      <c r="S179" s="1837"/>
      <c r="T179" s="1837"/>
      <c r="U179" s="1837"/>
      <c r="V179" s="1837"/>
      <c r="W179" s="1837"/>
      <c r="X179" s="1837"/>
      <c r="Y179" s="1837"/>
      <c r="Z179" s="1837"/>
      <c r="AA179" s="1837"/>
      <c r="AB179" s="1837"/>
      <c r="AC179" s="1837"/>
      <c r="AD179" s="1837"/>
      <c r="AE179" s="1837"/>
      <c r="AF179" s="1837"/>
      <c r="AG179" s="1837"/>
      <c r="AH179" s="1837"/>
      <c r="AI179" s="1837"/>
      <c r="AJ179" s="1837"/>
      <c r="AK179" s="1837"/>
    </row>
    <row r="180" spans="1:37">
      <c r="A180" s="1837"/>
      <c r="B180" s="1837"/>
      <c r="C180" s="1837"/>
      <c r="D180" s="1837"/>
      <c r="E180" s="1837"/>
      <c r="G180" s="1837"/>
      <c r="H180" s="1837"/>
      <c r="I180" s="1837"/>
      <c r="J180" s="1837"/>
      <c r="K180" s="1837"/>
      <c r="L180" s="1837"/>
      <c r="M180" s="1837"/>
      <c r="N180" s="1837"/>
      <c r="O180" s="1837"/>
      <c r="P180" s="1837"/>
      <c r="Q180" s="1837"/>
      <c r="R180" s="1837"/>
      <c r="S180" s="1837"/>
      <c r="T180" s="1837"/>
      <c r="U180" s="1837"/>
      <c r="V180" s="1837"/>
      <c r="W180" s="1837"/>
      <c r="X180" s="1837"/>
      <c r="Y180" s="1837"/>
      <c r="Z180" s="1837"/>
      <c r="AA180" s="1837"/>
      <c r="AB180" s="1837"/>
      <c r="AC180" s="1837"/>
      <c r="AD180" s="1837"/>
      <c r="AE180" s="1837"/>
      <c r="AF180" s="1837"/>
      <c r="AG180" s="1837"/>
      <c r="AH180" s="1837"/>
      <c r="AI180" s="1837"/>
      <c r="AJ180" s="1837"/>
      <c r="AK180" s="1837"/>
    </row>
    <row r="181" spans="1:37">
      <c r="A181" s="1837"/>
      <c r="B181" s="1837"/>
      <c r="C181" s="1837"/>
      <c r="D181" s="1837"/>
      <c r="E181" s="1837"/>
      <c r="G181" s="1837"/>
      <c r="H181" s="1837"/>
      <c r="I181" s="1837"/>
      <c r="J181" s="1837"/>
      <c r="K181" s="1837"/>
      <c r="L181" s="1837"/>
      <c r="M181" s="1837"/>
      <c r="N181" s="1837"/>
      <c r="O181" s="1837"/>
      <c r="P181" s="1837"/>
      <c r="Q181" s="1837"/>
      <c r="R181" s="1837"/>
      <c r="S181" s="1837"/>
      <c r="T181" s="1837"/>
      <c r="U181" s="1837"/>
      <c r="V181" s="1837"/>
      <c r="W181" s="1837"/>
      <c r="X181" s="1837"/>
      <c r="Y181" s="1837"/>
      <c r="Z181" s="1837"/>
      <c r="AA181" s="1837"/>
      <c r="AB181" s="1837"/>
      <c r="AC181" s="1837"/>
      <c r="AD181" s="1837"/>
      <c r="AE181" s="1837"/>
      <c r="AF181" s="1837"/>
      <c r="AG181" s="1837"/>
      <c r="AH181" s="1837"/>
      <c r="AI181" s="1837"/>
      <c r="AJ181" s="1837"/>
      <c r="AK181" s="1837"/>
    </row>
    <row r="182" spans="1:37">
      <c r="A182" s="1837"/>
      <c r="B182" s="1837"/>
      <c r="C182" s="1837"/>
      <c r="D182" s="1837"/>
      <c r="E182" s="1837"/>
      <c r="G182" s="1837"/>
      <c r="H182" s="1837"/>
      <c r="I182" s="1837"/>
      <c r="J182" s="1837"/>
      <c r="K182" s="1837"/>
      <c r="L182" s="1837"/>
      <c r="M182" s="1837"/>
      <c r="N182" s="1837"/>
      <c r="O182" s="1837"/>
      <c r="P182" s="1837"/>
      <c r="Q182" s="1837"/>
      <c r="R182" s="1837"/>
      <c r="S182" s="1837"/>
      <c r="T182" s="1837"/>
      <c r="U182" s="1837"/>
      <c r="V182" s="1837"/>
      <c r="W182" s="1837"/>
      <c r="X182" s="1837"/>
      <c r="Y182" s="1837"/>
      <c r="Z182" s="1837"/>
      <c r="AA182" s="1837"/>
      <c r="AB182" s="1837"/>
      <c r="AC182" s="1837"/>
      <c r="AD182" s="1837"/>
      <c r="AE182" s="1837"/>
      <c r="AF182" s="1837"/>
      <c r="AG182" s="1837"/>
      <c r="AH182" s="1837"/>
      <c r="AI182" s="1837"/>
      <c r="AJ182" s="1837"/>
      <c r="AK182" s="1837"/>
    </row>
    <row r="183" spans="1:37">
      <c r="A183" s="1837"/>
      <c r="B183" s="1837"/>
      <c r="C183" s="1837"/>
      <c r="D183" s="1837"/>
      <c r="E183" s="1837"/>
      <c r="G183" s="1837"/>
      <c r="H183" s="1837"/>
      <c r="I183" s="1837"/>
      <c r="J183" s="1837"/>
      <c r="K183" s="1837"/>
      <c r="L183" s="1837"/>
      <c r="M183" s="1837"/>
      <c r="N183" s="1837"/>
      <c r="O183" s="1837"/>
      <c r="P183" s="1837"/>
      <c r="Q183" s="1837"/>
      <c r="R183" s="1837"/>
      <c r="S183" s="1837"/>
      <c r="T183" s="1837"/>
      <c r="U183" s="1837"/>
      <c r="V183" s="1837"/>
      <c r="W183" s="1837"/>
      <c r="X183" s="1837"/>
      <c r="Y183" s="1837"/>
      <c r="Z183" s="1837"/>
      <c r="AA183" s="1837"/>
      <c r="AB183" s="1837"/>
      <c r="AC183" s="1837"/>
      <c r="AD183" s="1837"/>
      <c r="AE183" s="1837"/>
      <c r="AF183" s="1837"/>
      <c r="AG183" s="1837"/>
      <c r="AH183" s="1837"/>
      <c r="AI183" s="1837"/>
      <c r="AJ183" s="1837"/>
      <c r="AK183" s="1837"/>
    </row>
    <row r="184" spans="1:37">
      <c r="A184" s="1837"/>
      <c r="B184" s="1837"/>
      <c r="C184" s="1837"/>
      <c r="D184" s="1837"/>
      <c r="E184" s="1837"/>
      <c r="G184" s="1837"/>
      <c r="H184" s="1837"/>
      <c r="I184" s="1837"/>
      <c r="J184" s="1837"/>
      <c r="K184" s="1837"/>
      <c r="L184" s="1837"/>
      <c r="M184" s="1837"/>
      <c r="N184" s="1837"/>
      <c r="O184" s="1837"/>
      <c r="P184" s="1837"/>
      <c r="Q184" s="1837"/>
      <c r="R184" s="1837"/>
      <c r="S184" s="1837"/>
      <c r="T184" s="1837"/>
      <c r="U184" s="1837"/>
      <c r="V184" s="1837"/>
      <c r="W184" s="1837"/>
      <c r="X184" s="1837"/>
      <c r="Y184" s="1837"/>
      <c r="Z184" s="1837"/>
      <c r="AA184" s="1837"/>
      <c r="AB184" s="1837"/>
      <c r="AC184" s="1837"/>
      <c r="AD184" s="1837"/>
      <c r="AE184" s="1837"/>
      <c r="AF184" s="1837"/>
      <c r="AG184" s="1837"/>
      <c r="AH184" s="1837"/>
      <c r="AI184" s="1837"/>
      <c r="AJ184" s="1837"/>
      <c r="AK184" s="1837"/>
    </row>
    <row r="185" spans="1:37">
      <c r="A185" s="1837"/>
      <c r="B185" s="1837"/>
      <c r="C185" s="1837"/>
      <c r="D185" s="1837"/>
      <c r="E185" s="1837"/>
      <c r="G185" s="1837"/>
      <c r="H185" s="1837"/>
      <c r="I185" s="1837"/>
      <c r="J185" s="1837"/>
      <c r="K185" s="1837"/>
      <c r="L185" s="1837"/>
      <c r="M185" s="1837"/>
      <c r="N185" s="1837"/>
      <c r="O185" s="1837"/>
      <c r="P185" s="1837"/>
      <c r="Q185" s="1837"/>
      <c r="R185" s="1837"/>
      <c r="S185" s="1837"/>
      <c r="T185" s="1837"/>
      <c r="U185" s="1837"/>
      <c r="V185" s="1837"/>
      <c r="W185" s="1837"/>
      <c r="X185" s="1837"/>
      <c r="Y185" s="1837"/>
      <c r="Z185" s="1837"/>
      <c r="AA185" s="1837"/>
      <c r="AB185" s="1837"/>
      <c r="AC185" s="1837"/>
      <c r="AD185" s="1837"/>
      <c r="AE185" s="1837"/>
      <c r="AF185" s="1837"/>
      <c r="AG185" s="1837"/>
      <c r="AH185" s="1837"/>
      <c r="AI185" s="1837"/>
      <c r="AJ185" s="1837"/>
      <c r="AK185" s="1837"/>
    </row>
    <row r="186" spans="1:37">
      <c r="A186" s="1837"/>
      <c r="B186" s="1837"/>
      <c r="C186" s="1837"/>
      <c r="D186" s="1837"/>
      <c r="E186" s="1837"/>
      <c r="G186" s="1837"/>
      <c r="H186" s="1837"/>
      <c r="I186" s="1837"/>
      <c r="J186" s="1837"/>
      <c r="K186" s="1837"/>
      <c r="L186" s="1837"/>
      <c r="M186" s="1837"/>
      <c r="N186" s="1837"/>
      <c r="O186" s="1837"/>
      <c r="P186" s="1837"/>
      <c r="Q186" s="1837"/>
      <c r="R186" s="1837"/>
      <c r="S186" s="1837"/>
      <c r="T186" s="1837"/>
      <c r="U186" s="1837"/>
      <c r="V186" s="1837"/>
      <c r="W186" s="1837"/>
      <c r="X186" s="1837"/>
      <c r="Y186" s="1837"/>
      <c r="Z186" s="1837"/>
      <c r="AA186" s="1837"/>
      <c r="AB186" s="1837"/>
      <c r="AC186" s="1837"/>
      <c r="AD186" s="1837"/>
      <c r="AE186" s="1837"/>
      <c r="AF186" s="1837"/>
      <c r="AG186" s="1837"/>
      <c r="AH186" s="1837"/>
      <c r="AI186" s="1837"/>
      <c r="AJ186" s="1837"/>
      <c r="AK186" s="1837"/>
    </row>
    <row r="187" spans="1:37">
      <c r="A187" s="1837"/>
      <c r="B187" s="1837"/>
      <c r="C187" s="1837"/>
      <c r="D187" s="1837"/>
      <c r="E187" s="1837"/>
      <c r="G187" s="1837"/>
      <c r="H187" s="1837"/>
      <c r="I187" s="1837"/>
      <c r="J187" s="1837"/>
      <c r="K187" s="1837"/>
      <c r="L187" s="1837"/>
      <c r="M187" s="1837"/>
      <c r="N187" s="1837"/>
      <c r="O187" s="1837"/>
      <c r="P187" s="1837"/>
      <c r="Q187" s="1837"/>
      <c r="R187" s="1837"/>
      <c r="S187" s="1837"/>
      <c r="T187" s="1837"/>
      <c r="U187" s="1837"/>
      <c r="V187" s="1837"/>
      <c r="W187" s="1837"/>
      <c r="X187" s="1837"/>
      <c r="Y187" s="1837"/>
      <c r="Z187" s="1837"/>
      <c r="AA187" s="1837"/>
      <c r="AB187" s="1837"/>
      <c r="AC187" s="1837"/>
      <c r="AD187" s="1837"/>
      <c r="AE187" s="1837"/>
      <c r="AF187" s="1837"/>
      <c r="AG187" s="1837"/>
      <c r="AH187" s="1837"/>
      <c r="AI187" s="1837"/>
      <c r="AJ187" s="1837"/>
      <c r="AK187" s="1837"/>
    </row>
    <row r="188" spans="1:37">
      <c r="A188" s="1837"/>
      <c r="B188" s="1837"/>
      <c r="C188" s="1837"/>
      <c r="D188" s="1837"/>
      <c r="E188" s="1837"/>
      <c r="G188" s="1837"/>
      <c r="H188" s="1837"/>
      <c r="I188" s="1837"/>
      <c r="J188" s="1837"/>
      <c r="K188" s="1837"/>
      <c r="L188" s="1837"/>
      <c r="M188" s="1837"/>
      <c r="N188" s="1837"/>
      <c r="O188" s="1837"/>
      <c r="P188" s="1837"/>
      <c r="Q188" s="1837"/>
      <c r="R188" s="1837"/>
      <c r="S188" s="1837"/>
      <c r="T188" s="1837"/>
      <c r="U188" s="1837"/>
      <c r="V188" s="1837"/>
      <c r="W188" s="1837"/>
      <c r="X188" s="1837"/>
      <c r="Y188" s="1837"/>
      <c r="Z188" s="1837"/>
      <c r="AA188" s="1837"/>
      <c r="AB188" s="1837"/>
      <c r="AC188" s="1837"/>
      <c r="AD188" s="1837"/>
      <c r="AE188" s="1837"/>
      <c r="AF188" s="1837"/>
      <c r="AG188" s="1837"/>
      <c r="AH188" s="1837"/>
      <c r="AI188" s="1837"/>
      <c r="AJ188" s="1837"/>
      <c r="AK188" s="1837"/>
    </row>
    <row r="189" spans="1:37">
      <c r="A189" s="1837"/>
      <c r="B189" s="1837"/>
      <c r="C189" s="1837"/>
      <c r="D189" s="1837"/>
      <c r="E189" s="1837"/>
      <c r="G189" s="1837"/>
      <c r="H189" s="1837"/>
      <c r="I189" s="1837"/>
      <c r="J189" s="1837"/>
      <c r="K189" s="1837"/>
      <c r="L189" s="1837"/>
      <c r="M189" s="1837"/>
      <c r="N189" s="1837"/>
      <c r="O189" s="1837"/>
      <c r="P189" s="1837"/>
      <c r="Q189" s="1837"/>
      <c r="R189" s="1837"/>
      <c r="S189" s="1837"/>
      <c r="T189" s="1837"/>
      <c r="U189" s="1837"/>
      <c r="V189" s="1837"/>
      <c r="W189" s="1837"/>
      <c r="X189" s="1837"/>
      <c r="Y189" s="1837"/>
      <c r="Z189" s="1837"/>
      <c r="AA189" s="1837"/>
      <c r="AB189" s="1837"/>
      <c r="AC189" s="1837"/>
      <c r="AD189" s="1837"/>
      <c r="AE189" s="1837"/>
      <c r="AF189" s="1837"/>
      <c r="AG189" s="1837"/>
      <c r="AH189" s="1837"/>
      <c r="AI189" s="1837"/>
      <c r="AJ189" s="1837"/>
      <c r="AK189" s="1837"/>
    </row>
    <row r="190" spans="1:37">
      <c r="A190" s="1837"/>
      <c r="B190" s="1837"/>
      <c r="C190" s="1837"/>
      <c r="D190" s="1837"/>
      <c r="E190" s="1837"/>
      <c r="G190" s="1837"/>
      <c r="H190" s="1837"/>
      <c r="I190" s="1837"/>
      <c r="J190" s="1837"/>
      <c r="K190" s="1837"/>
      <c r="L190" s="1837"/>
      <c r="M190" s="1837"/>
      <c r="N190" s="1837"/>
      <c r="O190" s="1837"/>
      <c r="P190" s="1837"/>
      <c r="Q190" s="1837"/>
      <c r="R190" s="1837"/>
      <c r="S190" s="1837"/>
      <c r="T190" s="1837"/>
      <c r="U190" s="1837"/>
      <c r="V190" s="1837"/>
      <c r="W190" s="1837"/>
      <c r="X190" s="1837"/>
      <c r="Y190" s="1837"/>
      <c r="Z190" s="1837"/>
      <c r="AA190" s="1837"/>
      <c r="AB190" s="1837"/>
      <c r="AC190" s="1837"/>
      <c r="AD190" s="1837"/>
      <c r="AE190" s="1837"/>
      <c r="AF190" s="1837"/>
      <c r="AG190" s="1837"/>
      <c r="AH190" s="1837"/>
      <c r="AI190" s="1837"/>
      <c r="AJ190" s="1837"/>
      <c r="AK190" s="1837"/>
    </row>
    <row r="191" spans="1:37">
      <c r="A191" s="1837"/>
      <c r="B191" s="1837"/>
      <c r="C191" s="1837"/>
      <c r="D191" s="1837"/>
      <c r="E191" s="1837"/>
      <c r="G191" s="1837"/>
      <c r="H191" s="1837"/>
      <c r="I191" s="1837"/>
      <c r="J191" s="1837"/>
      <c r="K191" s="1837"/>
      <c r="L191" s="1837"/>
      <c r="M191" s="1837"/>
      <c r="N191" s="1837"/>
      <c r="O191" s="1837"/>
      <c r="P191" s="1837"/>
      <c r="Q191" s="1837"/>
      <c r="R191" s="1837"/>
      <c r="S191" s="1837"/>
      <c r="T191" s="1837"/>
      <c r="U191" s="1837"/>
      <c r="V191" s="1837"/>
      <c r="W191" s="1837"/>
      <c r="X191" s="1837"/>
      <c r="Y191" s="1837"/>
      <c r="Z191" s="1837"/>
      <c r="AA191" s="1837"/>
      <c r="AB191" s="1837"/>
      <c r="AC191" s="1837"/>
      <c r="AD191" s="1837"/>
      <c r="AE191" s="1837"/>
      <c r="AF191" s="1837"/>
      <c r="AG191" s="1837"/>
      <c r="AH191" s="1837"/>
      <c r="AI191" s="1837"/>
      <c r="AJ191" s="1837"/>
      <c r="AK191" s="1837"/>
    </row>
    <row r="192" spans="1:37">
      <c r="A192" s="1837"/>
      <c r="B192" s="1837"/>
      <c r="C192" s="1837"/>
      <c r="D192" s="1837"/>
      <c r="E192" s="1837"/>
      <c r="G192" s="1837"/>
      <c r="H192" s="1837"/>
      <c r="I192" s="1837"/>
      <c r="J192" s="1837"/>
      <c r="K192" s="1837"/>
      <c r="L192" s="1837"/>
      <c r="M192" s="1837"/>
      <c r="N192" s="1837"/>
      <c r="O192" s="1837"/>
      <c r="P192" s="1837"/>
      <c r="Q192" s="1837"/>
      <c r="R192" s="1837"/>
      <c r="S192" s="1837"/>
      <c r="T192" s="1837"/>
      <c r="U192" s="1837"/>
      <c r="V192" s="1837"/>
      <c r="W192" s="1837"/>
      <c r="X192" s="1837"/>
      <c r="Y192" s="1837"/>
      <c r="Z192" s="1837"/>
      <c r="AA192" s="1837"/>
      <c r="AB192" s="1837"/>
      <c r="AC192" s="1837"/>
      <c r="AD192" s="1837"/>
      <c r="AE192" s="1837"/>
      <c r="AF192" s="1837"/>
      <c r="AG192" s="1837"/>
      <c r="AH192" s="1837"/>
      <c r="AI192" s="1837"/>
      <c r="AJ192" s="1837"/>
      <c r="AK192" s="1837"/>
    </row>
    <row r="193" spans="1:37">
      <c r="A193" s="1837"/>
      <c r="B193" s="1837"/>
      <c r="C193" s="1837"/>
      <c r="D193" s="1837"/>
      <c r="E193" s="1837"/>
      <c r="G193" s="1837"/>
      <c r="H193" s="1837"/>
      <c r="I193" s="1837"/>
      <c r="J193" s="1837"/>
      <c r="K193" s="1837"/>
      <c r="L193" s="1837"/>
      <c r="M193" s="1837"/>
      <c r="N193" s="1837"/>
      <c r="O193" s="1837"/>
      <c r="P193" s="1837"/>
      <c r="Q193" s="1837"/>
      <c r="R193" s="1837"/>
      <c r="S193" s="1837"/>
      <c r="T193" s="1837"/>
      <c r="U193" s="1837"/>
      <c r="V193" s="1837"/>
      <c r="W193" s="1837"/>
      <c r="X193" s="1837"/>
      <c r="Y193" s="1837"/>
      <c r="Z193" s="1837"/>
      <c r="AA193" s="1837"/>
      <c r="AB193" s="1837"/>
      <c r="AC193" s="1837"/>
      <c r="AD193" s="1837"/>
      <c r="AE193" s="1837"/>
      <c r="AF193" s="1837"/>
      <c r="AG193" s="1837"/>
      <c r="AH193" s="1837"/>
      <c r="AI193" s="1837"/>
      <c r="AJ193" s="1837"/>
      <c r="AK193" s="1837"/>
    </row>
    <row r="194" spans="1:37">
      <c r="A194" s="1837"/>
      <c r="B194" s="1837"/>
      <c r="C194" s="1837"/>
      <c r="D194" s="1837"/>
      <c r="E194" s="1837"/>
      <c r="G194" s="1837"/>
      <c r="H194" s="1837"/>
      <c r="I194" s="1837"/>
      <c r="J194" s="1837"/>
      <c r="K194" s="1837"/>
      <c r="L194" s="1837"/>
      <c r="M194" s="1837"/>
      <c r="N194" s="1837"/>
      <c r="O194" s="1837"/>
      <c r="P194" s="1837"/>
      <c r="Q194" s="1837"/>
      <c r="R194" s="1837"/>
      <c r="S194" s="1837"/>
      <c r="T194" s="1837"/>
      <c r="U194" s="1837"/>
      <c r="V194" s="1837"/>
      <c r="W194" s="1837"/>
      <c r="X194" s="1837"/>
      <c r="Y194" s="1837"/>
      <c r="Z194" s="1837"/>
      <c r="AA194" s="1837"/>
      <c r="AB194" s="1837"/>
      <c r="AC194" s="1837"/>
      <c r="AD194" s="1837"/>
      <c r="AE194" s="1837"/>
      <c r="AF194" s="1837"/>
      <c r="AG194" s="1837"/>
      <c r="AH194" s="1837"/>
      <c r="AI194" s="1837"/>
      <c r="AJ194" s="1837"/>
      <c r="AK194" s="1837"/>
    </row>
    <row r="195" spans="1:37">
      <c r="A195" s="1837"/>
      <c r="B195" s="1837"/>
      <c r="C195" s="1837"/>
      <c r="D195" s="1837"/>
      <c r="E195" s="1837"/>
      <c r="G195" s="1837"/>
      <c r="H195" s="1837"/>
      <c r="I195" s="1837"/>
      <c r="J195" s="1837"/>
      <c r="K195" s="1837"/>
      <c r="L195" s="1837"/>
      <c r="M195" s="1837"/>
      <c r="N195" s="1837"/>
      <c r="O195" s="1837"/>
      <c r="P195" s="1837"/>
      <c r="Q195" s="1837"/>
      <c r="R195" s="1837"/>
      <c r="S195" s="1837"/>
      <c r="T195" s="1837"/>
      <c r="U195" s="1837"/>
      <c r="V195" s="1837"/>
      <c r="W195" s="1837"/>
      <c r="X195" s="1837"/>
      <c r="Y195" s="1837"/>
      <c r="Z195" s="1837"/>
      <c r="AA195" s="1837"/>
      <c r="AB195" s="1837"/>
      <c r="AC195" s="1837"/>
      <c r="AD195" s="1837"/>
      <c r="AE195" s="1837"/>
      <c r="AF195" s="1837"/>
      <c r="AG195" s="1837"/>
      <c r="AH195" s="1837"/>
      <c r="AI195" s="1837"/>
      <c r="AJ195" s="1837"/>
      <c r="AK195" s="1837"/>
    </row>
    <row r="196" spans="1:37">
      <c r="A196" s="1837"/>
      <c r="B196" s="1837"/>
      <c r="C196" s="1837"/>
      <c r="D196" s="1837"/>
      <c r="E196" s="1837"/>
      <c r="G196" s="1837"/>
      <c r="H196" s="1837"/>
      <c r="I196" s="1837"/>
      <c r="J196" s="1837"/>
      <c r="K196" s="1837"/>
      <c r="L196" s="1837"/>
      <c r="M196" s="1837"/>
      <c r="N196" s="1837"/>
      <c r="O196" s="1837"/>
      <c r="P196" s="1837"/>
      <c r="Q196" s="1837"/>
      <c r="R196" s="1837"/>
      <c r="S196" s="1837"/>
      <c r="T196" s="1837"/>
      <c r="U196" s="1837"/>
      <c r="V196" s="1837"/>
      <c r="W196" s="1837"/>
      <c r="X196" s="1837"/>
      <c r="Y196" s="1837"/>
      <c r="Z196" s="1837"/>
      <c r="AA196" s="1837"/>
      <c r="AB196" s="1837"/>
      <c r="AC196" s="1837"/>
      <c r="AD196" s="1837"/>
      <c r="AE196" s="1837"/>
      <c r="AF196" s="1837"/>
      <c r="AG196" s="1837"/>
      <c r="AH196" s="1837"/>
      <c r="AI196" s="1837"/>
      <c r="AJ196" s="1837"/>
      <c r="AK196" s="1837"/>
    </row>
  </sheetData>
  <mergeCells count="80">
    <mergeCell ref="H1:I1"/>
    <mergeCell ref="M1:P1"/>
    <mergeCell ref="A8:C8"/>
    <mergeCell ref="A10:A34"/>
    <mergeCell ref="B10:B19"/>
    <mergeCell ref="C10:C14"/>
    <mergeCell ref="C15:C19"/>
    <mergeCell ref="B20:B24"/>
    <mergeCell ref="A35:A39"/>
    <mergeCell ref="B35:B39"/>
    <mergeCell ref="C35:C39"/>
    <mergeCell ref="A1:B1"/>
    <mergeCell ref="E1:G1"/>
    <mergeCell ref="C20:C24"/>
    <mergeCell ref="B25:B29"/>
    <mergeCell ref="C25:C29"/>
    <mergeCell ref="B30:B34"/>
    <mergeCell ref="C30:C34"/>
    <mergeCell ref="A40:A44"/>
    <mergeCell ref="B40:B44"/>
    <mergeCell ref="C40:C44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A85:C85"/>
    <mergeCell ref="A87:A111"/>
    <mergeCell ref="B87:B96"/>
    <mergeCell ref="C87:C91"/>
    <mergeCell ref="C92:C96"/>
    <mergeCell ref="B97:B101"/>
    <mergeCell ref="C97:C101"/>
    <mergeCell ref="B102:B106"/>
    <mergeCell ref="C102:C106"/>
    <mergeCell ref="B107:B111"/>
    <mergeCell ref="C107:C111"/>
    <mergeCell ref="A112:A116"/>
    <mergeCell ref="B112:B116"/>
    <mergeCell ref="C112:C11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6"/>
    <mergeCell ref="B132:B136"/>
    <mergeCell ref="C132:C136"/>
    <mergeCell ref="A137:A141"/>
    <mergeCell ref="B137:B141"/>
    <mergeCell ref="C137:C141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</mergeCells>
  <pageMargins left="0.7" right="0.7" top="0.75" bottom="0.75" header="0.3" footer="0.3"/>
  <pageSetup paperSize="8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T1-Live Births</vt:lpstr>
      <vt:lpstr>T2-prenatal_DS</vt:lpstr>
      <vt:lpstr>T3-linked deaths</vt:lpstr>
      <vt:lpstr>T4A-Cause of death (infant)</vt:lpstr>
      <vt:lpstr>T4B-Cause of death (child)</vt:lpstr>
      <vt:lpstr>T4C-Cause of death accuracy</vt:lpstr>
      <vt:lpstr>T5A – Survival analysis</vt:lpstr>
      <vt:lpstr>T5B - Survival Analysis</vt:lpstr>
      <vt:lpstr>T5C - Survival Analysis</vt:lpstr>
      <vt:lpstr>T5D - Survival Analysis</vt:lpstr>
      <vt:lpstr>T5E - Survival Analysis</vt:lpstr>
      <vt:lpstr>T5F - Survival Analysis</vt:lpstr>
      <vt:lpstr>T5G - Survival Analysis</vt:lpstr>
      <vt:lpstr>T5H - Survival Analysis</vt:lpstr>
      <vt:lpstr>T5I - Survival Analysis</vt:lpstr>
      <vt:lpstr>T 6A – Cox regression</vt:lpstr>
      <vt:lpstr>T 6B – Cox regression</vt:lpstr>
      <vt:lpstr>T 6C – Cox regression</vt:lpstr>
      <vt:lpstr>T 6D – Cox regression</vt:lpstr>
      <vt:lpstr>T 6E – Cox regression</vt:lpstr>
      <vt:lpstr>T 6F – Cox regression</vt:lpstr>
      <vt:lpstr>T 6G – Cox regression</vt:lpstr>
      <vt:lpstr>T 6H – Cox regression</vt:lpstr>
      <vt:lpstr>T 6I – Cox regression</vt:lpstr>
      <vt:lpstr>T 7A – Population Mortality</vt:lpstr>
      <vt:lpstr>T 7B – Pop Neonatal Mortality</vt:lpstr>
      <vt:lpstr>T 8A - Adjusted survival</vt:lpstr>
      <vt:lpstr> T 8B - Adjusted survival</vt:lpstr>
      <vt:lpstr>T 8C - Adjusted survival</vt:lpstr>
      <vt:lpstr>'T5I - Survival Analysis'!Print_Titles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Reid</dc:creator>
  <cp:lastModifiedBy>svetlana glinianaia</cp:lastModifiedBy>
  <cp:lastPrinted>2019-04-23T14:16:17Z</cp:lastPrinted>
  <dcterms:created xsi:type="dcterms:W3CDTF">2019-03-06T17:53:09Z</dcterms:created>
  <dcterms:modified xsi:type="dcterms:W3CDTF">2019-09-04T14:31:26Z</dcterms:modified>
</cp:coreProperties>
</file>